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4" activeTab="1"/>
  </bookViews>
  <sheets>
    <sheet name="GRAFICO" sheetId="1" r:id="rId1"/>
    <sheet name="casut" sheetId="2" r:id="rId2"/>
    <sheet name="casut1" sheetId="3" r:id="rId3"/>
  </sheets>
  <definedNames>
    <definedName name="_xlnm.Print_Area" localSheetId="1">'casut'!$B$1:$M$41</definedName>
    <definedName name="Excel_BuiltIn_Print_Area" localSheetId="1">'casut'!$A$1:$M$44</definedName>
    <definedName name="Excel_BuiltIn_Print_Area">'casut'!$B$1:$M$44</definedName>
  </definedNames>
  <calcPr fullCalcOnLoad="1"/>
</workbook>
</file>

<file path=xl/sharedStrings.xml><?xml version="1.0" encoding="utf-8"?>
<sst xmlns="http://schemas.openxmlformats.org/spreadsheetml/2006/main" count="121" uniqueCount="68">
  <si>
    <t>Società  Ciclistica  Fontanafredda</t>
  </si>
  <si>
    <t>15° GIRO DEL FRIULI V.G. - Juniores</t>
  </si>
  <si>
    <t>Gara Nazionale a tappe - cat. Juniores</t>
  </si>
  <si>
    <r>
      <t xml:space="preserve">4^ Tappa </t>
    </r>
    <r>
      <rPr>
        <sz val="12"/>
        <rFont val="Lucida Sans"/>
        <family val="2"/>
      </rPr>
      <t xml:space="preserve">  </t>
    </r>
    <r>
      <rPr>
        <sz val="11"/>
        <rFont val="Lucida Sans"/>
        <family val="2"/>
      </rPr>
      <t xml:space="preserve"> Domenica 4 Giugno  – ore 10.00</t>
    </r>
  </si>
  <si>
    <t>G.P. Comuni di Gemona e Azzano Decimo</t>
  </si>
  <si>
    <t>TABELLA  DI  MARCIA</t>
  </si>
  <si>
    <t>Alt.</t>
  </si>
  <si>
    <t>LOCALITA'</t>
  </si>
  <si>
    <t>Prov.</t>
  </si>
  <si>
    <t>Strada</t>
  </si>
  <si>
    <t>Descriz</t>
  </si>
  <si>
    <t>Direz</t>
  </si>
  <si>
    <t>Note</t>
  </si>
  <si>
    <t>Distanze</t>
  </si>
  <si>
    <t>Orari</t>
  </si>
  <si>
    <t>Parziali</t>
  </si>
  <si>
    <t>Percorsi</t>
  </si>
  <si>
    <t>da percor</t>
  </si>
  <si>
    <r>
      <t xml:space="preserve">40 </t>
    </r>
    <r>
      <rPr>
        <b/>
        <sz val="6"/>
        <rFont val="Lucida Sans"/>
        <family val="2"/>
      </rPr>
      <t>Km/h</t>
    </r>
  </si>
  <si>
    <r>
      <t xml:space="preserve">37 </t>
    </r>
    <r>
      <rPr>
        <b/>
        <sz val="6"/>
        <rFont val="Lucida Sans"/>
        <family val="2"/>
      </rPr>
      <t>Km/h</t>
    </r>
  </si>
  <si>
    <t>Gemona</t>
  </si>
  <si>
    <t>UD</t>
  </si>
  <si>
    <t>Trasferimento</t>
  </si>
  <si>
    <t>SP 20</t>
  </si>
  <si>
    <t>PARTENZA</t>
  </si>
  <si>
    <t>Artegna</t>
  </si>
  <si>
    <t>centro</t>
  </si>
  <si>
    <t>Urbignacco</t>
  </si>
  <si>
    <t>SP 28</t>
  </si>
  <si>
    <t>Buia</t>
  </si>
  <si>
    <t>SP 46</t>
  </si>
  <si>
    <t xml:space="preserve">Centro </t>
  </si>
  <si>
    <t>Majano</t>
  </si>
  <si>
    <t>SP 10</t>
  </si>
  <si>
    <t>Centro a sx e dx</t>
  </si>
  <si>
    <t>S. Daniele del F.</t>
  </si>
  <si>
    <t>SP 116</t>
  </si>
  <si>
    <t>G.P.M. 3</t>
  </si>
  <si>
    <t>Carpacco</t>
  </si>
  <si>
    <t>SR 463</t>
  </si>
  <si>
    <t>rotonde</t>
  </si>
  <si>
    <t>Dignano</t>
  </si>
  <si>
    <t>S.P. 27</t>
  </si>
  <si>
    <t>semaforo a Dx</t>
  </si>
  <si>
    <t>Ponte Tagliamento</t>
  </si>
  <si>
    <t>SR 464</t>
  </si>
  <si>
    <t>Provesano</t>
  </si>
  <si>
    <t>PN</t>
  </si>
  <si>
    <t xml:space="preserve">SP 1 </t>
  </si>
  <si>
    <t>S. Giorgio della R.</t>
  </si>
  <si>
    <t>SP 6</t>
  </si>
  <si>
    <t>Domanins</t>
  </si>
  <si>
    <t>T.V.</t>
  </si>
  <si>
    <t>Castions di Z.</t>
  </si>
  <si>
    <t>Zoppola</t>
  </si>
  <si>
    <t>Cusano</t>
  </si>
  <si>
    <t>rotonda diritti</t>
  </si>
  <si>
    <t>Bannia</t>
  </si>
  <si>
    <t>Azzano Decimo</t>
  </si>
  <si>
    <t>SR 251</t>
  </si>
  <si>
    <t>Incrocio Mantova</t>
  </si>
  <si>
    <t>SP 14</t>
  </si>
  <si>
    <t>inizio circuito</t>
  </si>
  <si>
    <t>Fine 1° Giro</t>
  </si>
  <si>
    <t>Fine 2° Giro</t>
  </si>
  <si>
    <t>Fine 3° Giro</t>
  </si>
  <si>
    <t>ARRIVO</t>
  </si>
  <si>
    <t>Fine 4° Giro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</si>
</sst>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0"/>
    <numFmt numFmtId="166" formatCode="HH:MM"/>
    <numFmt numFmtId="167" formatCode="H:MM"/>
    <numFmt numFmtId="168" formatCode="0.00"/>
    <numFmt numFmtId="169" formatCode="H\.MM\.SS"/>
    <numFmt numFmtId="170" formatCode="HH:MM:SS\ AM/PM"/>
    <numFmt numFmtId="171" formatCode="[HH]:MM:SS.00"/>
  </numFmts>
  <fonts count="27">
    <font>
      <sz val="10"/>
      <name val="Arial"/>
      <family val="2"/>
    </font>
    <font>
      <b/>
      <sz val="9"/>
      <name val="Arial"/>
      <family val="2"/>
    </font>
    <font>
      <sz val="5.25"/>
      <name val="Arial"/>
      <family val="2"/>
    </font>
    <font>
      <sz val="8"/>
      <name val="Arial"/>
      <family val="2"/>
    </font>
    <font>
      <b/>
      <sz val="10.25"/>
      <color indexed="8"/>
      <name val="Arial"/>
      <family val="2"/>
    </font>
    <font>
      <sz val="10.25"/>
      <color indexed="8"/>
      <name val="Arial"/>
      <family val="2"/>
    </font>
    <font>
      <sz val="16"/>
      <name val="Lucida Sans"/>
      <family val="2"/>
    </font>
    <font>
      <b/>
      <i/>
      <sz val="16"/>
      <name val="Lucida Sans"/>
      <family val="2"/>
    </font>
    <font>
      <sz val="12"/>
      <name val="Lucida Sans"/>
      <family val="2"/>
    </font>
    <font>
      <sz val="18"/>
      <name val="Lucida Sans"/>
      <family val="2"/>
    </font>
    <font>
      <sz val="14"/>
      <name val="Lucida Sans"/>
      <family val="2"/>
    </font>
    <font>
      <sz val="11"/>
      <name val="Lucida Sans"/>
      <family val="2"/>
    </font>
    <font>
      <b/>
      <u val="single"/>
      <sz val="12"/>
      <name val="Lucida Sans"/>
      <family val="2"/>
    </font>
    <font>
      <b/>
      <sz val="8"/>
      <name val="Lucida Sans"/>
      <family val="2"/>
    </font>
    <font>
      <b/>
      <sz val="6"/>
      <name val="Lucida Sans"/>
      <family val="2"/>
    </font>
    <font>
      <b/>
      <u val="single"/>
      <sz val="8"/>
      <name val="Lucida Sans"/>
      <family val="2"/>
    </font>
    <font>
      <b/>
      <sz val="7"/>
      <name val="Lucida Sans"/>
      <family val="2"/>
    </font>
    <font>
      <b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badi MT Condensed Light"/>
      <family val="2"/>
    </font>
    <font>
      <b/>
      <sz val="7"/>
      <name val="Abadi MT Condensed Light"/>
      <family val="0"/>
    </font>
    <font>
      <b/>
      <sz val="9"/>
      <name val="Abadi MT Condensed Light"/>
      <family val="0"/>
    </font>
    <font>
      <b/>
      <i/>
      <sz val="7"/>
      <name val="Abadi MT Condensed Light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0" fillId="0" borderId="0" xfId="0" applyAlignment="1">
      <alignment horizontal="center"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9" fillId="0" borderId="0" xfId="0" applyFont="1" applyAlignment="1">
      <alignment horizontal="center"/>
    </xf>
    <xf numFmtId="164" fontId="10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1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13" fillId="0" borderId="1" xfId="0" applyFont="1" applyBorder="1" applyAlignment="1">
      <alignment horizontal="center" vertical="center"/>
    </xf>
    <xf numFmtId="164" fontId="14" fillId="0" borderId="1" xfId="0" applyFont="1" applyBorder="1" applyAlignment="1">
      <alignment horizontal="center" vertical="center"/>
    </xf>
    <xf numFmtId="164" fontId="15" fillId="0" borderId="1" xfId="0" applyFont="1" applyBorder="1" applyAlignment="1">
      <alignment horizontal="center" vertical="center"/>
    </xf>
    <xf numFmtId="164" fontId="16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17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18" fillId="0" borderId="1" xfId="0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166" fontId="16" fillId="0" borderId="1" xfId="0" applyNumberFormat="1" applyFont="1" applyBorder="1" applyAlignment="1">
      <alignment horizontal="center" vertical="center"/>
    </xf>
    <xf numFmtId="164" fontId="17" fillId="0" borderId="1" xfId="0" applyFont="1" applyBorder="1" applyAlignment="1">
      <alignment/>
    </xf>
    <xf numFmtId="164" fontId="20" fillId="0" borderId="1" xfId="0" applyFont="1" applyBorder="1" applyAlignment="1">
      <alignment horizontal="center"/>
    </xf>
    <xf numFmtId="164" fontId="19" fillId="0" borderId="1" xfId="0" applyFont="1" applyBorder="1" applyAlignment="1">
      <alignment/>
    </xf>
    <xf numFmtId="167" fontId="2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64" fontId="19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7" fontId="19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64" fontId="21" fillId="0" borderId="1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19" fillId="0" borderId="1" xfId="0" applyFont="1" applyBorder="1" applyAlignment="1">
      <alignment horizontal="center"/>
    </xf>
    <xf numFmtId="164" fontId="20" fillId="0" borderId="1" xfId="0" applyFont="1" applyBorder="1" applyAlignment="1">
      <alignment horizontal="center"/>
    </xf>
    <xf numFmtId="164" fontId="20" fillId="0" borderId="1" xfId="0" applyFont="1" applyBorder="1" applyAlignment="1">
      <alignment/>
    </xf>
    <xf numFmtId="164" fontId="18" fillId="0" borderId="1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19" fillId="0" borderId="0" xfId="0" applyFont="1" applyBorder="1" applyAlignment="1">
      <alignment horizontal="center"/>
    </xf>
    <xf numFmtId="164" fontId="19" fillId="0" borderId="0" xfId="0" applyFont="1" applyBorder="1" applyAlignment="1">
      <alignment/>
    </xf>
    <xf numFmtId="164" fontId="20" fillId="0" borderId="0" xfId="0" applyFont="1" applyBorder="1" applyAlignment="1">
      <alignment/>
    </xf>
    <xf numFmtId="165" fontId="19" fillId="0" borderId="0" xfId="0" applyNumberFormat="1" applyFont="1" applyBorder="1" applyAlignment="1">
      <alignment horizontal="center"/>
    </xf>
    <xf numFmtId="167" fontId="19" fillId="0" borderId="0" xfId="0" applyNumberFormat="1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17" fillId="0" borderId="0" xfId="0" applyFont="1" applyBorder="1" applyAlignment="1">
      <alignment/>
    </xf>
    <xf numFmtId="164" fontId="22" fillId="0" borderId="0" xfId="0" applyFont="1" applyBorder="1" applyAlignment="1">
      <alignment horizontal="center"/>
    </xf>
    <xf numFmtId="164" fontId="22" fillId="0" borderId="0" xfId="0" applyFont="1" applyBorder="1" applyAlignment="1">
      <alignment/>
    </xf>
    <xf numFmtId="164" fontId="23" fillId="0" borderId="0" xfId="0" applyFont="1" applyBorder="1" applyAlignment="1">
      <alignment/>
    </xf>
    <xf numFmtId="165" fontId="22" fillId="0" borderId="0" xfId="0" applyNumberFormat="1" applyFont="1" applyBorder="1" applyAlignment="1">
      <alignment horizontal="center"/>
    </xf>
    <xf numFmtId="168" fontId="22" fillId="0" borderId="0" xfId="0" applyNumberFormat="1" applyFont="1" applyBorder="1" applyAlignment="1">
      <alignment horizontal="center"/>
    </xf>
    <xf numFmtId="167" fontId="22" fillId="0" borderId="0" xfId="0" applyNumberFormat="1" applyFont="1" applyBorder="1" applyAlignment="1">
      <alignment horizontal="center"/>
    </xf>
    <xf numFmtId="164" fontId="23" fillId="0" borderId="0" xfId="0" applyFont="1" applyBorder="1" applyAlignment="1">
      <alignment horizontal="center"/>
    </xf>
    <xf numFmtId="164" fontId="24" fillId="0" borderId="0" xfId="0" applyFont="1" applyBorder="1" applyAlignment="1">
      <alignment/>
    </xf>
    <xf numFmtId="164" fontId="24" fillId="0" borderId="0" xfId="0" applyFont="1" applyBorder="1" applyAlignment="1">
      <alignment horizontal="center"/>
    </xf>
    <xf numFmtId="164" fontId="25" fillId="0" borderId="0" xfId="0" applyFont="1" applyBorder="1" applyAlignment="1">
      <alignment horizontal="center"/>
    </xf>
    <xf numFmtId="167" fontId="23" fillId="0" borderId="0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168" fontId="26" fillId="0" borderId="0" xfId="0" applyNumberFormat="1" applyFont="1" applyBorder="1" applyAlignment="1">
      <alignment horizontal="center"/>
    </xf>
    <xf numFmtId="169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12125"/>
          <c:w val="0.95225"/>
          <c:h val="0.875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casut!$J$15:$J$44</c:f>
              <c:numCache/>
            </c:numRef>
          </c:cat>
          <c:val>
            <c:numRef>
              <c:f>casut!$B$15:$B$44</c:f>
              <c:numCache/>
            </c:numRef>
          </c:val>
        </c:ser>
        <c:axId val="45048118"/>
        <c:axId val="17605895"/>
      </c:areaChart>
      <c:dateAx>
        <c:axId val="4504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05895"/>
        <c:crossesAt val="0"/>
        <c:auto val="0"/>
        <c:noMultiLvlLbl val="0"/>
      </c:dateAx>
      <c:valAx>
        <c:axId val="17605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4811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0.668</cdr:y>
    </cdr:from>
    <cdr:to>
      <cdr:x>0.1425</cdr:x>
      <cdr:y>0.71475</cdr:y>
    </cdr:to>
    <cdr:sp>
      <cdr:nvSpPr>
        <cdr:cNvPr id="1" name="AutoShape 1027"/>
        <cdr:cNvSpPr>
          <a:spLocks/>
        </cdr:cNvSpPr>
      </cdr:nvSpPr>
      <cdr:spPr>
        <a:xfrm>
          <a:off x="552450" y="1933575"/>
          <a:ext cx="1114425" cy="133350"/>
        </a:xfrm>
        <a:prstGeom prst="wedgeRectCallout">
          <a:avLst>
            <a:gd name="adj1" fmla="val -63416"/>
            <a:gd name="adj2" fmla="val 340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Casut "Bar Mexico"
Partenza</a:t>
          </a:r>
        </a:p>
      </cdr:txBody>
    </cdr:sp>
  </cdr:relSizeAnchor>
  <cdr:relSizeAnchor xmlns:cdr="http://schemas.openxmlformats.org/drawingml/2006/chartDrawing">
    <cdr:from>
      <cdr:x>0.8705</cdr:x>
      <cdr:y>0.29375</cdr:y>
    </cdr:from>
    <cdr:to>
      <cdr:x>0.91825</cdr:x>
      <cdr:y>0.33975</cdr:y>
    </cdr:to>
    <cdr:sp>
      <cdr:nvSpPr>
        <cdr:cNvPr id="2" name="AutoShape 1028"/>
        <cdr:cNvSpPr>
          <a:spLocks/>
        </cdr:cNvSpPr>
      </cdr:nvSpPr>
      <cdr:spPr>
        <a:xfrm>
          <a:off x="10182225" y="847725"/>
          <a:ext cx="561975" cy="133350"/>
        </a:xfrm>
        <a:prstGeom prst="wedgeRectCallout">
          <a:avLst>
            <a:gd name="adj1" fmla="val 118180"/>
            <a:gd name="adj2" fmla="val 370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Cimolais
</a:t>
          </a:r>
          <a:r>
            <a:rPr lang="en-US" cap="none" sz="525" b="0" i="0" u="none" baseline="0">
              <a:latin typeface="Arial"/>
              <a:ea typeface="Arial"/>
              <a:cs typeface="Arial"/>
            </a:rPr>
            <a:t>Arrivo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19</xdr:col>
      <xdr:colOff>228600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04775" y="0"/>
        <a:ext cx="117062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13</xdr:row>
      <xdr:rowOff>28575</xdr:rowOff>
    </xdr:from>
    <xdr:to>
      <xdr:col>6</xdr:col>
      <xdr:colOff>171450</xdr:colOff>
      <xdr:row>13</xdr:row>
      <xdr:rowOff>161925</xdr:rowOff>
    </xdr:to>
    <xdr:sp>
      <xdr:nvSpPr>
        <xdr:cNvPr id="1" name="AutoShape 55"/>
        <xdr:cNvSpPr>
          <a:spLocks/>
        </xdr:cNvSpPr>
      </xdr:nvSpPr>
      <xdr:spPr>
        <a:xfrm>
          <a:off x="3552825" y="2686050"/>
          <a:ext cx="85725" cy="123825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18</xdr:row>
      <xdr:rowOff>28575</xdr:rowOff>
    </xdr:from>
    <xdr:to>
      <xdr:col>6</xdr:col>
      <xdr:colOff>171450</xdr:colOff>
      <xdr:row>18</xdr:row>
      <xdr:rowOff>161925</xdr:rowOff>
    </xdr:to>
    <xdr:sp>
      <xdr:nvSpPr>
        <xdr:cNvPr id="2" name="AutoShape 94"/>
        <xdr:cNvSpPr>
          <a:spLocks/>
        </xdr:cNvSpPr>
      </xdr:nvSpPr>
      <xdr:spPr>
        <a:xfrm flipH="1">
          <a:off x="3524250" y="3543300"/>
          <a:ext cx="114300" cy="123825"/>
        </a:xfrm>
        <a:prstGeom prst="bentArrow">
          <a:avLst>
            <a:gd name="adj1" fmla="val 19907"/>
            <a:gd name="adj2" fmla="val -36574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9525</xdr:rowOff>
    </xdr:from>
    <xdr:to>
      <xdr:col>6</xdr:col>
      <xdr:colOff>161925</xdr:colOff>
      <xdr:row>30</xdr:row>
      <xdr:rowOff>152400</xdr:rowOff>
    </xdr:to>
    <xdr:sp>
      <xdr:nvSpPr>
        <xdr:cNvPr id="3" name="AutoShape 94"/>
        <xdr:cNvSpPr>
          <a:spLocks/>
        </xdr:cNvSpPr>
      </xdr:nvSpPr>
      <xdr:spPr>
        <a:xfrm>
          <a:off x="3514725" y="5581650"/>
          <a:ext cx="114300" cy="133350"/>
        </a:xfrm>
        <a:prstGeom prst="bentArrow">
          <a:avLst>
            <a:gd name="adj1" fmla="val 19907"/>
            <a:gd name="adj2" fmla="val -36574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14</xdr:row>
      <xdr:rowOff>28575</xdr:rowOff>
    </xdr:from>
    <xdr:to>
      <xdr:col>6</xdr:col>
      <xdr:colOff>171450</xdr:colOff>
      <xdr:row>14</xdr:row>
      <xdr:rowOff>161925</xdr:rowOff>
    </xdr:to>
    <xdr:sp>
      <xdr:nvSpPr>
        <xdr:cNvPr id="4" name="AutoShape 55"/>
        <xdr:cNvSpPr>
          <a:spLocks/>
        </xdr:cNvSpPr>
      </xdr:nvSpPr>
      <xdr:spPr>
        <a:xfrm>
          <a:off x="3552825" y="2857500"/>
          <a:ext cx="85725" cy="13335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15</xdr:row>
      <xdr:rowOff>28575</xdr:rowOff>
    </xdr:from>
    <xdr:to>
      <xdr:col>6</xdr:col>
      <xdr:colOff>171450</xdr:colOff>
      <xdr:row>15</xdr:row>
      <xdr:rowOff>161925</xdr:rowOff>
    </xdr:to>
    <xdr:sp>
      <xdr:nvSpPr>
        <xdr:cNvPr id="5" name="AutoShape 55"/>
        <xdr:cNvSpPr>
          <a:spLocks/>
        </xdr:cNvSpPr>
      </xdr:nvSpPr>
      <xdr:spPr>
        <a:xfrm>
          <a:off x="3552825" y="3028950"/>
          <a:ext cx="85725" cy="13335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17</xdr:row>
      <xdr:rowOff>28575</xdr:rowOff>
    </xdr:from>
    <xdr:to>
      <xdr:col>6</xdr:col>
      <xdr:colOff>180975</xdr:colOff>
      <xdr:row>17</xdr:row>
      <xdr:rowOff>161925</xdr:rowOff>
    </xdr:to>
    <xdr:sp>
      <xdr:nvSpPr>
        <xdr:cNvPr id="6" name="AutoShape 55"/>
        <xdr:cNvSpPr>
          <a:spLocks/>
        </xdr:cNvSpPr>
      </xdr:nvSpPr>
      <xdr:spPr>
        <a:xfrm>
          <a:off x="3562350" y="3371850"/>
          <a:ext cx="85725" cy="13335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16</xdr:row>
      <xdr:rowOff>19050</xdr:rowOff>
    </xdr:from>
    <xdr:to>
      <xdr:col>6</xdr:col>
      <xdr:colOff>180975</xdr:colOff>
      <xdr:row>16</xdr:row>
      <xdr:rowOff>152400</xdr:rowOff>
    </xdr:to>
    <xdr:sp>
      <xdr:nvSpPr>
        <xdr:cNvPr id="7" name="AutoShape 55"/>
        <xdr:cNvSpPr>
          <a:spLocks/>
        </xdr:cNvSpPr>
      </xdr:nvSpPr>
      <xdr:spPr>
        <a:xfrm>
          <a:off x="3562350" y="3190875"/>
          <a:ext cx="85725" cy="13335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19</xdr:row>
      <xdr:rowOff>28575</xdr:rowOff>
    </xdr:from>
    <xdr:to>
      <xdr:col>6</xdr:col>
      <xdr:colOff>171450</xdr:colOff>
      <xdr:row>19</xdr:row>
      <xdr:rowOff>152400</xdr:rowOff>
    </xdr:to>
    <xdr:sp>
      <xdr:nvSpPr>
        <xdr:cNvPr id="8" name="AutoShape 94"/>
        <xdr:cNvSpPr>
          <a:spLocks/>
        </xdr:cNvSpPr>
      </xdr:nvSpPr>
      <xdr:spPr>
        <a:xfrm flipH="1">
          <a:off x="3524250" y="3714750"/>
          <a:ext cx="114300" cy="123825"/>
        </a:xfrm>
        <a:prstGeom prst="bentArrow">
          <a:avLst>
            <a:gd name="adj1" fmla="val 19907"/>
            <a:gd name="adj2" fmla="val -36574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20</xdr:row>
      <xdr:rowOff>28575</xdr:rowOff>
    </xdr:from>
    <xdr:to>
      <xdr:col>6</xdr:col>
      <xdr:colOff>161925</xdr:colOff>
      <xdr:row>20</xdr:row>
      <xdr:rowOff>161925</xdr:rowOff>
    </xdr:to>
    <xdr:sp>
      <xdr:nvSpPr>
        <xdr:cNvPr id="9" name="AutoShape 55"/>
        <xdr:cNvSpPr>
          <a:spLocks/>
        </xdr:cNvSpPr>
      </xdr:nvSpPr>
      <xdr:spPr>
        <a:xfrm>
          <a:off x="3543300" y="3886200"/>
          <a:ext cx="85725" cy="13335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21</xdr:row>
      <xdr:rowOff>28575</xdr:rowOff>
    </xdr:from>
    <xdr:to>
      <xdr:col>6</xdr:col>
      <xdr:colOff>161925</xdr:colOff>
      <xdr:row>21</xdr:row>
      <xdr:rowOff>161925</xdr:rowOff>
    </xdr:to>
    <xdr:sp>
      <xdr:nvSpPr>
        <xdr:cNvPr id="10" name="AutoShape 55"/>
        <xdr:cNvSpPr>
          <a:spLocks/>
        </xdr:cNvSpPr>
      </xdr:nvSpPr>
      <xdr:spPr>
        <a:xfrm>
          <a:off x="3543300" y="4057650"/>
          <a:ext cx="85725" cy="13335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22</xdr:row>
      <xdr:rowOff>19050</xdr:rowOff>
    </xdr:from>
    <xdr:to>
      <xdr:col>6</xdr:col>
      <xdr:colOff>161925</xdr:colOff>
      <xdr:row>22</xdr:row>
      <xdr:rowOff>152400</xdr:rowOff>
    </xdr:to>
    <xdr:sp>
      <xdr:nvSpPr>
        <xdr:cNvPr id="11" name="AutoShape 94"/>
        <xdr:cNvSpPr>
          <a:spLocks/>
        </xdr:cNvSpPr>
      </xdr:nvSpPr>
      <xdr:spPr>
        <a:xfrm flipH="1">
          <a:off x="3514725" y="4219575"/>
          <a:ext cx="114300" cy="123825"/>
        </a:xfrm>
        <a:prstGeom prst="bentArrow">
          <a:avLst>
            <a:gd name="adj1" fmla="val 19907"/>
            <a:gd name="adj2" fmla="val -36574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23</xdr:row>
      <xdr:rowOff>19050</xdr:rowOff>
    </xdr:from>
    <xdr:to>
      <xdr:col>6</xdr:col>
      <xdr:colOff>161925</xdr:colOff>
      <xdr:row>23</xdr:row>
      <xdr:rowOff>152400</xdr:rowOff>
    </xdr:to>
    <xdr:sp>
      <xdr:nvSpPr>
        <xdr:cNvPr id="12" name="AutoShape 55"/>
        <xdr:cNvSpPr>
          <a:spLocks/>
        </xdr:cNvSpPr>
      </xdr:nvSpPr>
      <xdr:spPr>
        <a:xfrm>
          <a:off x="3543300" y="4391025"/>
          <a:ext cx="85725" cy="13335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24</xdr:row>
      <xdr:rowOff>19050</xdr:rowOff>
    </xdr:from>
    <xdr:to>
      <xdr:col>6</xdr:col>
      <xdr:colOff>161925</xdr:colOff>
      <xdr:row>24</xdr:row>
      <xdr:rowOff>152400</xdr:rowOff>
    </xdr:to>
    <xdr:sp>
      <xdr:nvSpPr>
        <xdr:cNvPr id="13" name="AutoShape 55"/>
        <xdr:cNvSpPr>
          <a:spLocks/>
        </xdr:cNvSpPr>
      </xdr:nvSpPr>
      <xdr:spPr>
        <a:xfrm>
          <a:off x="3543300" y="4562475"/>
          <a:ext cx="85725" cy="13335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25</xdr:row>
      <xdr:rowOff>19050</xdr:rowOff>
    </xdr:from>
    <xdr:to>
      <xdr:col>6</xdr:col>
      <xdr:colOff>161925</xdr:colOff>
      <xdr:row>25</xdr:row>
      <xdr:rowOff>142875</xdr:rowOff>
    </xdr:to>
    <xdr:sp>
      <xdr:nvSpPr>
        <xdr:cNvPr id="14" name="AutoShape 55"/>
        <xdr:cNvSpPr>
          <a:spLocks/>
        </xdr:cNvSpPr>
      </xdr:nvSpPr>
      <xdr:spPr>
        <a:xfrm>
          <a:off x="3543300" y="4733925"/>
          <a:ext cx="85725" cy="13335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26</xdr:row>
      <xdr:rowOff>9525</xdr:rowOff>
    </xdr:from>
    <xdr:to>
      <xdr:col>6</xdr:col>
      <xdr:colOff>161925</xdr:colOff>
      <xdr:row>26</xdr:row>
      <xdr:rowOff>142875</xdr:rowOff>
    </xdr:to>
    <xdr:sp>
      <xdr:nvSpPr>
        <xdr:cNvPr id="15" name="AutoShape 55"/>
        <xdr:cNvSpPr>
          <a:spLocks/>
        </xdr:cNvSpPr>
      </xdr:nvSpPr>
      <xdr:spPr>
        <a:xfrm>
          <a:off x="3543300" y="4895850"/>
          <a:ext cx="85725" cy="13335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27</xdr:row>
      <xdr:rowOff>19050</xdr:rowOff>
    </xdr:from>
    <xdr:to>
      <xdr:col>6</xdr:col>
      <xdr:colOff>161925</xdr:colOff>
      <xdr:row>27</xdr:row>
      <xdr:rowOff>152400</xdr:rowOff>
    </xdr:to>
    <xdr:sp>
      <xdr:nvSpPr>
        <xdr:cNvPr id="16" name="AutoShape 55"/>
        <xdr:cNvSpPr>
          <a:spLocks/>
        </xdr:cNvSpPr>
      </xdr:nvSpPr>
      <xdr:spPr>
        <a:xfrm>
          <a:off x="3543300" y="5076825"/>
          <a:ext cx="85725" cy="13335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28</xdr:row>
      <xdr:rowOff>28575</xdr:rowOff>
    </xdr:from>
    <xdr:to>
      <xdr:col>6</xdr:col>
      <xdr:colOff>161925</xdr:colOff>
      <xdr:row>28</xdr:row>
      <xdr:rowOff>152400</xdr:rowOff>
    </xdr:to>
    <xdr:sp>
      <xdr:nvSpPr>
        <xdr:cNvPr id="17" name="AutoShape 55"/>
        <xdr:cNvSpPr>
          <a:spLocks/>
        </xdr:cNvSpPr>
      </xdr:nvSpPr>
      <xdr:spPr>
        <a:xfrm>
          <a:off x="3543300" y="5257800"/>
          <a:ext cx="85725" cy="13335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152400</xdr:colOff>
      <xdr:row>29</xdr:row>
      <xdr:rowOff>161925</xdr:rowOff>
    </xdr:to>
    <xdr:sp>
      <xdr:nvSpPr>
        <xdr:cNvPr id="18" name="AutoShape 55"/>
        <xdr:cNvSpPr>
          <a:spLocks/>
        </xdr:cNvSpPr>
      </xdr:nvSpPr>
      <xdr:spPr>
        <a:xfrm>
          <a:off x="3533775" y="5429250"/>
          <a:ext cx="85725" cy="13335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31</xdr:row>
      <xdr:rowOff>19050</xdr:rowOff>
    </xdr:from>
    <xdr:to>
      <xdr:col>6</xdr:col>
      <xdr:colOff>171450</xdr:colOff>
      <xdr:row>31</xdr:row>
      <xdr:rowOff>152400</xdr:rowOff>
    </xdr:to>
    <xdr:sp>
      <xdr:nvSpPr>
        <xdr:cNvPr id="19" name="AutoShape 94"/>
        <xdr:cNvSpPr>
          <a:spLocks/>
        </xdr:cNvSpPr>
      </xdr:nvSpPr>
      <xdr:spPr>
        <a:xfrm flipH="1">
          <a:off x="3524250" y="5762625"/>
          <a:ext cx="114300" cy="133350"/>
        </a:xfrm>
        <a:prstGeom prst="bentArrow">
          <a:avLst>
            <a:gd name="adj1" fmla="val 19907"/>
            <a:gd name="adj2" fmla="val -36574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33</xdr:row>
      <xdr:rowOff>28575</xdr:rowOff>
    </xdr:from>
    <xdr:to>
      <xdr:col>6</xdr:col>
      <xdr:colOff>171450</xdr:colOff>
      <xdr:row>33</xdr:row>
      <xdr:rowOff>152400</xdr:rowOff>
    </xdr:to>
    <xdr:sp>
      <xdr:nvSpPr>
        <xdr:cNvPr id="20" name="AutoShape 94"/>
        <xdr:cNvSpPr>
          <a:spLocks/>
        </xdr:cNvSpPr>
      </xdr:nvSpPr>
      <xdr:spPr>
        <a:xfrm flipH="1">
          <a:off x="3524250" y="6115050"/>
          <a:ext cx="114300" cy="133350"/>
        </a:xfrm>
        <a:prstGeom prst="bentArrow">
          <a:avLst>
            <a:gd name="adj1" fmla="val 19907"/>
            <a:gd name="adj2" fmla="val -36574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35</xdr:row>
      <xdr:rowOff>9525</xdr:rowOff>
    </xdr:from>
    <xdr:to>
      <xdr:col>6</xdr:col>
      <xdr:colOff>161925</xdr:colOff>
      <xdr:row>35</xdr:row>
      <xdr:rowOff>133350</xdr:rowOff>
    </xdr:to>
    <xdr:sp>
      <xdr:nvSpPr>
        <xdr:cNvPr id="21" name="AutoShape 94"/>
        <xdr:cNvSpPr>
          <a:spLocks/>
        </xdr:cNvSpPr>
      </xdr:nvSpPr>
      <xdr:spPr>
        <a:xfrm flipH="1">
          <a:off x="3514725" y="6438900"/>
          <a:ext cx="114300" cy="123825"/>
        </a:xfrm>
        <a:prstGeom prst="bentArrow">
          <a:avLst>
            <a:gd name="adj1" fmla="val 19907"/>
            <a:gd name="adj2" fmla="val -36574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37</xdr:row>
      <xdr:rowOff>28575</xdr:rowOff>
    </xdr:from>
    <xdr:to>
      <xdr:col>6</xdr:col>
      <xdr:colOff>171450</xdr:colOff>
      <xdr:row>37</xdr:row>
      <xdr:rowOff>152400</xdr:rowOff>
    </xdr:to>
    <xdr:sp>
      <xdr:nvSpPr>
        <xdr:cNvPr id="22" name="AutoShape 94"/>
        <xdr:cNvSpPr>
          <a:spLocks/>
        </xdr:cNvSpPr>
      </xdr:nvSpPr>
      <xdr:spPr>
        <a:xfrm flipH="1">
          <a:off x="3524250" y="6800850"/>
          <a:ext cx="114300" cy="133350"/>
        </a:xfrm>
        <a:prstGeom prst="bentArrow">
          <a:avLst>
            <a:gd name="adj1" fmla="val 19907"/>
            <a:gd name="adj2" fmla="val -36574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39</xdr:row>
      <xdr:rowOff>19050</xdr:rowOff>
    </xdr:from>
    <xdr:to>
      <xdr:col>6</xdr:col>
      <xdr:colOff>161925</xdr:colOff>
      <xdr:row>39</xdr:row>
      <xdr:rowOff>152400</xdr:rowOff>
    </xdr:to>
    <xdr:sp>
      <xdr:nvSpPr>
        <xdr:cNvPr id="23" name="AutoShape 94"/>
        <xdr:cNvSpPr>
          <a:spLocks/>
        </xdr:cNvSpPr>
      </xdr:nvSpPr>
      <xdr:spPr>
        <a:xfrm flipH="1">
          <a:off x="3524250" y="7134225"/>
          <a:ext cx="114300" cy="133350"/>
        </a:xfrm>
        <a:prstGeom prst="bentArrow">
          <a:avLst>
            <a:gd name="adj1" fmla="val 19907"/>
            <a:gd name="adj2" fmla="val -36574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32</xdr:row>
      <xdr:rowOff>19050</xdr:rowOff>
    </xdr:from>
    <xdr:to>
      <xdr:col>6</xdr:col>
      <xdr:colOff>161925</xdr:colOff>
      <xdr:row>32</xdr:row>
      <xdr:rowOff>152400</xdr:rowOff>
    </xdr:to>
    <xdr:sp>
      <xdr:nvSpPr>
        <xdr:cNvPr id="24" name="AutoShape 55"/>
        <xdr:cNvSpPr>
          <a:spLocks/>
        </xdr:cNvSpPr>
      </xdr:nvSpPr>
      <xdr:spPr>
        <a:xfrm>
          <a:off x="3543300" y="5934075"/>
          <a:ext cx="85725" cy="13335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34</xdr:row>
      <xdr:rowOff>19050</xdr:rowOff>
    </xdr:from>
    <xdr:to>
      <xdr:col>6</xdr:col>
      <xdr:colOff>152400</xdr:colOff>
      <xdr:row>34</xdr:row>
      <xdr:rowOff>152400</xdr:rowOff>
    </xdr:to>
    <xdr:sp>
      <xdr:nvSpPr>
        <xdr:cNvPr id="25" name="AutoShape 55"/>
        <xdr:cNvSpPr>
          <a:spLocks/>
        </xdr:cNvSpPr>
      </xdr:nvSpPr>
      <xdr:spPr>
        <a:xfrm>
          <a:off x="3533775" y="6276975"/>
          <a:ext cx="85725" cy="13335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9525</xdr:rowOff>
    </xdr:from>
    <xdr:to>
      <xdr:col>6</xdr:col>
      <xdr:colOff>152400</xdr:colOff>
      <xdr:row>36</xdr:row>
      <xdr:rowOff>152400</xdr:rowOff>
    </xdr:to>
    <xdr:sp>
      <xdr:nvSpPr>
        <xdr:cNvPr id="26" name="AutoShape 55"/>
        <xdr:cNvSpPr>
          <a:spLocks/>
        </xdr:cNvSpPr>
      </xdr:nvSpPr>
      <xdr:spPr>
        <a:xfrm>
          <a:off x="3533775" y="6610350"/>
          <a:ext cx="85725" cy="13335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38</xdr:row>
      <xdr:rowOff>9525</xdr:rowOff>
    </xdr:from>
    <xdr:to>
      <xdr:col>6</xdr:col>
      <xdr:colOff>161925</xdr:colOff>
      <xdr:row>38</xdr:row>
      <xdr:rowOff>142875</xdr:rowOff>
    </xdr:to>
    <xdr:sp>
      <xdr:nvSpPr>
        <xdr:cNvPr id="27" name="AutoShape 55"/>
        <xdr:cNvSpPr>
          <a:spLocks/>
        </xdr:cNvSpPr>
      </xdr:nvSpPr>
      <xdr:spPr>
        <a:xfrm>
          <a:off x="3543300" y="6953250"/>
          <a:ext cx="85725" cy="13335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19050</xdr:rowOff>
    </xdr:from>
    <xdr:to>
      <xdr:col>6</xdr:col>
      <xdr:colOff>152400</xdr:colOff>
      <xdr:row>40</xdr:row>
      <xdr:rowOff>152400</xdr:rowOff>
    </xdr:to>
    <xdr:sp>
      <xdr:nvSpPr>
        <xdr:cNvPr id="28" name="AutoShape 55"/>
        <xdr:cNvSpPr>
          <a:spLocks/>
        </xdr:cNvSpPr>
      </xdr:nvSpPr>
      <xdr:spPr>
        <a:xfrm>
          <a:off x="3533775" y="7305675"/>
          <a:ext cx="85725" cy="13335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21:G21"/>
  <sheetViews>
    <sheetView zoomScale="139" zoomScaleNormal="139" workbookViewId="0" topLeftCell="A1">
      <selection activeCell="J8" sqref="J8"/>
    </sheetView>
  </sheetViews>
  <sheetFormatPr defaultColWidth="9.140625" defaultRowHeight="12.75"/>
  <sheetData>
    <row r="21" ht="12.75">
      <c r="G21" s="1"/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7"/>
  <sheetViews>
    <sheetView tabSelected="1" zoomScale="139" zoomScaleNormal="139" workbookViewId="0" topLeftCell="A10">
      <selection activeCell="H22" sqref="H22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3" width="17.7109375" style="0" customWidth="1"/>
    <col min="4" max="4" width="4.57421875" style="0" customWidth="1"/>
    <col min="5" max="5" width="7.00390625" style="0" customWidth="1"/>
    <col min="6" max="6" width="12.57421875" style="2" customWidth="1"/>
    <col min="7" max="7" width="3.8515625" style="0" customWidth="1"/>
    <col min="8" max="8" width="9.8515625" style="0" customWidth="1"/>
    <col min="9" max="11" width="7.7109375" style="0" customWidth="1"/>
    <col min="12" max="13" width="6.7109375" style="0" customWidth="1"/>
  </cols>
  <sheetData>
    <row r="1" spans="2:13" ht="18.7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4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8.75" customHeight="1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ht="18.75" customHeight="1"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3" ht="14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18.75" customHeight="1">
      <c r="B6" s="8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2:13" ht="12.7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2:13" ht="18.75" customHeight="1">
      <c r="B8" s="5" t="s">
        <v>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13.5" customHeight="1">
      <c r="B9" s="9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2:13" ht="15.75" customHeight="1">
      <c r="B10" s="10" t="s"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13" ht="15.7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2:13" s="11" customFormat="1" ht="15.75" customHeight="1">
      <c r="B12" s="12" t="s">
        <v>6</v>
      </c>
      <c r="C12" s="12" t="s">
        <v>7</v>
      </c>
      <c r="D12" s="12" t="s">
        <v>8</v>
      </c>
      <c r="E12" s="12" t="s">
        <v>9</v>
      </c>
      <c r="F12" s="12" t="s">
        <v>10</v>
      </c>
      <c r="G12" s="13" t="s">
        <v>11</v>
      </c>
      <c r="H12" s="12" t="s">
        <v>12</v>
      </c>
      <c r="I12" s="14"/>
      <c r="J12" s="12" t="s">
        <v>13</v>
      </c>
      <c r="K12" s="12"/>
      <c r="L12" s="12" t="s">
        <v>14</v>
      </c>
      <c r="M12" s="12"/>
    </row>
    <row r="13" spans="2:13" s="11" customFormat="1" ht="13.5" customHeight="1">
      <c r="B13" s="12"/>
      <c r="C13" s="12"/>
      <c r="D13" s="12"/>
      <c r="E13" s="12"/>
      <c r="F13" s="12"/>
      <c r="G13" s="12"/>
      <c r="H13" s="12"/>
      <c r="I13" s="13" t="s">
        <v>15</v>
      </c>
      <c r="J13" s="13" t="s">
        <v>16</v>
      </c>
      <c r="K13" s="13" t="s">
        <v>17</v>
      </c>
      <c r="L13" s="15" t="s">
        <v>18</v>
      </c>
      <c r="M13" s="15" t="s">
        <v>19</v>
      </c>
    </row>
    <row r="14" spans="2:13" s="11" customFormat="1" ht="13.5" customHeight="1">
      <c r="B14" s="16">
        <v>270</v>
      </c>
      <c r="C14" s="17" t="s">
        <v>20</v>
      </c>
      <c r="D14" s="18" t="s">
        <v>21</v>
      </c>
      <c r="E14" s="12"/>
      <c r="F14" s="12"/>
      <c r="G14" s="12"/>
      <c r="H14" s="19" t="s">
        <v>22</v>
      </c>
      <c r="I14" s="20">
        <v>6</v>
      </c>
      <c r="J14" s="20">
        <v>6</v>
      </c>
      <c r="K14" s="13"/>
      <c r="L14" s="21">
        <v>0.4166666666666667</v>
      </c>
      <c r="M14" s="21">
        <v>0.4166666666666667</v>
      </c>
    </row>
    <row r="15" spans="2:13" ht="13.5" customHeight="1">
      <c r="B15" s="16">
        <v>270</v>
      </c>
      <c r="C15" s="22" t="s">
        <v>20</v>
      </c>
      <c r="D15" s="18" t="s">
        <v>21</v>
      </c>
      <c r="E15" s="16" t="s">
        <v>23</v>
      </c>
      <c r="F15" s="23" t="s">
        <v>24</v>
      </c>
      <c r="G15" s="24"/>
      <c r="H15" s="23" t="s">
        <v>24</v>
      </c>
      <c r="I15" s="20">
        <v>0</v>
      </c>
      <c r="J15" s="20">
        <v>0</v>
      </c>
      <c r="K15" s="20">
        <v>105.3</v>
      </c>
      <c r="L15" s="25">
        <f>casut1!B2</f>
        <v>0.4166666666666667</v>
      </c>
      <c r="M15" s="25">
        <f>casut1!C2</f>
        <v>0.4166666666666667</v>
      </c>
    </row>
    <row r="16" spans="2:13" ht="13.5" customHeight="1">
      <c r="B16" s="16">
        <v>214</v>
      </c>
      <c r="C16" s="26" t="s">
        <v>25</v>
      </c>
      <c r="D16" s="18" t="s">
        <v>21</v>
      </c>
      <c r="E16" s="16" t="s">
        <v>23</v>
      </c>
      <c r="F16" s="27" t="s">
        <v>26</v>
      </c>
      <c r="G16" s="24"/>
      <c r="H16" s="28"/>
      <c r="I16" s="20">
        <v>4</v>
      </c>
      <c r="J16" s="20">
        <f>J15+I16</f>
        <v>4</v>
      </c>
      <c r="K16" s="20">
        <f>K15-I16</f>
        <v>101.3</v>
      </c>
      <c r="L16" s="29">
        <f>casut1!B3</f>
        <v>0.42083333333333334</v>
      </c>
      <c r="M16" s="29">
        <f>casut1!C3</f>
        <v>0.4211711711711712</v>
      </c>
    </row>
    <row r="17" spans="2:13" ht="13.5" customHeight="1">
      <c r="B17" s="16">
        <v>205</v>
      </c>
      <c r="C17" s="26" t="s">
        <v>27</v>
      </c>
      <c r="D17" s="18" t="s">
        <v>21</v>
      </c>
      <c r="E17" s="16" t="s">
        <v>28</v>
      </c>
      <c r="F17" s="27"/>
      <c r="G17" s="24"/>
      <c r="H17" s="26"/>
      <c r="I17" s="20">
        <v>3</v>
      </c>
      <c r="J17" s="20">
        <f>J16+I17</f>
        <v>7</v>
      </c>
      <c r="K17" s="20">
        <f>K16-I17</f>
        <v>98.3</v>
      </c>
      <c r="L17" s="29">
        <f>casut1!B4</f>
        <v>0.4239583333333333</v>
      </c>
      <c r="M17" s="29">
        <f>casut1!C4</f>
        <v>0.42454954954954954</v>
      </c>
    </row>
    <row r="18" spans="2:13" ht="13.5" customHeight="1">
      <c r="B18" s="16">
        <v>190</v>
      </c>
      <c r="C18" s="26" t="s">
        <v>29</v>
      </c>
      <c r="D18" s="18" t="s">
        <v>21</v>
      </c>
      <c r="E18" s="16" t="s">
        <v>30</v>
      </c>
      <c r="F18" s="27" t="s">
        <v>31</v>
      </c>
      <c r="G18" s="26"/>
      <c r="H18" s="23"/>
      <c r="I18" s="20">
        <v>2</v>
      </c>
      <c r="J18" s="20">
        <f>J17+I18</f>
        <v>9</v>
      </c>
      <c r="K18" s="20">
        <f>K17-I18</f>
        <v>96.3</v>
      </c>
      <c r="L18" s="29">
        <f>casut1!B5</f>
        <v>0.4260416666666667</v>
      </c>
      <c r="M18" s="29">
        <f>casut1!C5</f>
        <v>0.42680180180180183</v>
      </c>
    </row>
    <row r="19" spans="2:13" ht="13.5" customHeight="1">
      <c r="B19" s="16">
        <v>170</v>
      </c>
      <c r="C19" s="30" t="s">
        <v>32</v>
      </c>
      <c r="D19" s="18" t="s">
        <v>21</v>
      </c>
      <c r="E19" s="16" t="s">
        <v>33</v>
      </c>
      <c r="F19" s="27" t="s">
        <v>34</v>
      </c>
      <c r="G19" s="24"/>
      <c r="I19" s="20">
        <v>5.5</v>
      </c>
      <c r="J19" s="20">
        <f>J18+I19</f>
        <v>14.5</v>
      </c>
      <c r="K19" s="20">
        <f>K18-I19</f>
        <v>90.8</v>
      </c>
      <c r="L19" s="29">
        <f>casut1!B6</f>
        <v>0.4317708333333333</v>
      </c>
      <c r="M19" s="29">
        <f>casut1!C6</f>
        <v>0.43299549549549554</v>
      </c>
    </row>
    <row r="20" spans="2:13" ht="13.5" customHeight="1">
      <c r="B20" s="16">
        <v>244</v>
      </c>
      <c r="C20" s="26" t="s">
        <v>35</v>
      </c>
      <c r="D20" s="18" t="s">
        <v>21</v>
      </c>
      <c r="E20" s="16" t="s">
        <v>36</v>
      </c>
      <c r="F20" s="31" t="s">
        <v>37</v>
      </c>
      <c r="G20" s="24"/>
      <c r="H20" s="23"/>
      <c r="I20" s="20">
        <v>7.2</v>
      </c>
      <c r="J20" s="20">
        <f>J19+I20</f>
        <v>21.7</v>
      </c>
      <c r="K20" s="20">
        <f>K19-I20</f>
        <v>83.6</v>
      </c>
      <c r="L20" s="29">
        <f>casut1!B7</f>
        <v>0.43927083333333333</v>
      </c>
      <c r="M20" s="29">
        <f>casut1!C7</f>
        <v>0.4411036036036036</v>
      </c>
    </row>
    <row r="21" spans="2:13" ht="13.5" customHeight="1">
      <c r="B21" s="16">
        <v>125</v>
      </c>
      <c r="C21" s="26" t="s">
        <v>38</v>
      </c>
      <c r="D21" s="18" t="s">
        <v>21</v>
      </c>
      <c r="E21" s="16" t="s">
        <v>39</v>
      </c>
      <c r="F21" s="27" t="s">
        <v>40</v>
      </c>
      <c r="G21" s="24"/>
      <c r="H21" s="26"/>
      <c r="I21" s="20">
        <v>6.3</v>
      </c>
      <c r="J21" s="20">
        <f>J20+I21</f>
        <v>28</v>
      </c>
      <c r="K21" s="20">
        <f>K20-I21</f>
        <v>77.3</v>
      </c>
      <c r="L21" s="29">
        <f>casut1!B8</f>
        <v>0.44583333333333336</v>
      </c>
      <c r="M21" s="29">
        <f>casut1!C8</f>
        <v>0.4481981981981982</v>
      </c>
    </row>
    <row r="22" spans="2:13" ht="13.5" customHeight="1">
      <c r="B22" s="16">
        <v>95</v>
      </c>
      <c r="C22" s="26" t="s">
        <v>41</v>
      </c>
      <c r="D22" s="18" t="s">
        <v>21</v>
      </c>
      <c r="E22" s="16" t="s">
        <v>42</v>
      </c>
      <c r="F22" s="27" t="s">
        <v>43</v>
      </c>
      <c r="G22" s="24"/>
      <c r="H22" s="28"/>
      <c r="I22" s="20">
        <v>4</v>
      </c>
      <c r="J22" s="20">
        <f>J21+I22</f>
        <v>32</v>
      </c>
      <c r="K22" s="20">
        <f>K21-I22</f>
        <v>73.3</v>
      </c>
      <c r="L22" s="29">
        <f>casut1!B9</f>
        <v>0.45</v>
      </c>
      <c r="M22" s="29">
        <f>casut1!C9</f>
        <v>0.45270270270270274</v>
      </c>
    </row>
    <row r="23" spans="2:13" ht="13.5" customHeight="1">
      <c r="B23" s="16">
        <v>90</v>
      </c>
      <c r="C23" s="26" t="s">
        <v>44</v>
      </c>
      <c r="D23" s="18" t="s">
        <v>21</v>
      </c>
      <c r="E23" s="16" t="s">
        <v>45</v>
      </c>
      <c r="F23" s="27"/>
      <c r="G23" s="26"/>
      <c r="H23" s="23"/>
      <c r="I23" s="20">
        <v>1</v>
      </c>
      <c r="J23" s="20">
        <f>J22+I23</f>
        <v>33</v>
      </c>
      <c r="K23" s="20">
        <f>K22-I23</f>
        <v>72.3</v>
      </c>
      <c r="L23" s="29">
        <f>casut1!B10</f>
        <v>0.4510416666666667</v>
      </c>
      <c r="M23" s="29">
        <f>casut1!C10</f>
        <v>0.45382882882882886</v>
      </c>
    </row>
    <row r="24" spans="2:13" ht="13.5" customHeight="1">
      <c r="B24" s="16">
        <v>92</v>
      </c>
      <c r="C24" s="30" t="s">
        <v>46</v>
      </c>
      <c r="D24" s="18" t="s">
        <v>47</v>
      </c>
      <c r="E24" s="32" t="s">
        <v>48</v>
      </c>
      <c r="G24" s="24"/>
      <c r="I24" s="20">
        <v>5</v>
      </c>
      <c r="J24" s="20">
        <f>J23+I24</f>
        <v>38</v>
      </c>
      <c r="K24" s="20">
        <f>K23-I24</f>
        <v>67.3</v>
      </c>
      <c r="L24" s="29">
        <f>casut1!B11</f>
        <v>0.45625000000000004</v>
      </c>
      <c r="M24" s="29">
        <f>casut1!C11</f>
        <v>0.4594594594594595</v>
      </c>
    </row>
    <row r="25" spans="2:13" ht="13.5" customHeight="1">
      <c r="B25" s="16">
        <v>82</v>
      </c>
      <c r="C25" s="26" t="s">
        <v>49</v>
      </c>
      <c r="D25" s="18" t="s">
        <v>47</v>
      </c>
      <c r="E25" s="18" t="s">
        <v>50</v>
      </c>
      <c r="G25" s="24"/>
      <c r="H25" s="26"/>
      <c r="I25" s="20">
        <v>3</v>
      </c>
      <c r="J25" s="20">
        <f>J24+I25</f>
        <v>41</v>
      </c>
      <c r="K25" s="20">
        <f>K24-I25</f>
        <v>64.3</v>
      </c>
      <c r="L25" s="29">
        <f>casut1!B12</f>
        <v>0.45937500000000003</v>
      </c>
      <c r="M25" s="29">
        <f>casut1!C12</f>
        <v>0.46283783783783783</v>
      </c>
    </row>
    <row r="26" spans="2:13" ht="13.5" customHeight="1">
      <c r="B26" s="16">
        <v>68</v>
      </c>
      <c r="C26" s="26" t="s">
        <v>51</v>
      </c>
      <c r="D26" s="18" t="s">
        <v>47</v>
      </c>
      <c r="E26" s="18" t="s">
        <v>50</v>
      </c>
      <c r="F26" s="31" t="s">
        <v>52</v>
      </c>
      <c r="G26" s="24"/>
      <c r="H26" s="23"/>
      <c r="I26" s="20">
        <v>4.5</v>
      </c>
      <c r="J26" s="20">
        <f>J25+I26</f>
        <v>45.5</v>
      </c>
      <c r="K26" s="20">
        <f>K25-I26</f>
        <v>59.8</v>
      </c>
      <c r="L26" s="29">
        <f>casut1!B13</f>
        <v>0.46406250000000004</v>
      </c>
      <c r="M26" s="29">
        <f>casut1!C13</f>
        <v>0.46790540540540543</v>
      </c>
    </row>
    <row r="27" spans="2:13" ht="13.5" customHeight="1">
      <c r="B27" s="16">
        <v>40</v>
      </c>
      <c r="C27" s="26" t="s">
        <v>53</v>
      </c>
      <c r="D27" s="18" t="s">
        <v>47</v>
      </c>
      <c r="E27" s="18" t="s">
        <v>50</v>
      </c>
      <c r="F27" s="23"/>
      <c r="G27" s="24"/>
      <c r="H27" s="23"/>
      <c r="I27" s="20">
        <v>5.5</v>
      </c>
      <c r="J27" s="20">
        <f>J26+I27</f>
        <v>51</v>
      </c>
      <c r="K27" s="20">
        <f>K26-I27</f>
        <v>54.3</v>
      </c>
      <c r="L27" s="29">
        <f>casut1!B14</f>
        <v>0.46979166666666666</v>
      </c>
      <c r="M27" s="29">
        <f>casut1!C14</f>
        <v>0.4740990990990991</v>
      </c>
    </row>
    <row r="28" spans="2:13" ht="13.5" customHeight="1">
      <c r="B28" s="16">
        <v>32</v>
      </c>
      <c r="C28" s="26" t="s">
        <v>54</v>
      </c>
      <c r="D28" s="18" t="s">
        <v>47</v>
      </c>
      <c r="E28" s="18" t="s">
        <v>50</v>
      </c>
      <c r="F28" s="23"/>
      <c r="G28" s="26"/>
      <c r="H28" s="23"/>
      <c r="I28" s="20">
        <v>3</v>
      </c>
      <c r="J28" s="20">
        <f>J27+I28</f>
        <v>54</v>
      </c>
      <c r="K28" s="20">
        <f>K27-I28</f>
        <v>51.3</v>
      </c>
      <c r="L28" s="29">
        <f>casut1!B15</f>
        <v>0.4729166666666667</v>
      </c>
      <c r="M28" s="29">
        <f>casut1!C15</f>
        <v>0.4774774774774775</v>
      </c>
    </row>
    <row r="29" spans="2:13" ht="13.5" customHeight="1">
      <c r="B29" s="16">
        <v>25</v>
      </c>
      <c r="C29" s="30" t="s">
        <v>55</v>
      </c>
      <c r="D29" s="18" t="s">
        <v>47</v>
      </c>
      <c r="E29" s="18" t="s">
        <v>50</v>
      </c>
      <c r="F29" s="33" t="s">
        <v>56</v>
      </c>
      <c r="G29" s="24"/>
      <c r="I29" s="20">
        <v>2.5</v>
      </c>
      <c r="J29" s="20">
        <f>J28+I29</f>
        <v>56.5</v>
      </c>
      <c r="K29" s="20">
        <f>K28-I29</f>
        <v>48.8</v>
      </c>
      <c r="L29" s="29">
        <f>casut1!B16</f>
        <v>0.47552083333333334</v>
      </c>
      <c r="M29" s="29">
        <f>casut1!C16</f>
        <v>0.4802927927927928</v>
      </c>
    </row>
    <row r="30" spans="2:13" ht="13.5" customHeight="1">
      <c r="B30" s="16">
        <v>18</v>
      </c>
      <c r="C30" s="26" t="s">
        <v>57</v>
      </c>
      <c r="D30" s="18" t="s">
        <v>47</v>
      </c>
      <c r="E30" s="18" t="s">
        <v>50</v>
      </c>
      <c r="F30" s="33" t="s">
        <v>26</v>
      </c>
      <c r="G30" s="24"/>
      <c r="H30" s="23"/>
      <c r="I30" s="20">
        <v>3.5</v>
      </c>
      <c r="J30" s="20">
        <f>J29+I30</f>
        <v>60</v>
      </c>
      <c r="K30" s="20">
        <f>K29-I30</f>
        <v>45.3</v>
      </c>
      <c r="L30" s="29">
        <f>casut1!B17</f>
        <v>0.4791666666666667</v>
      </c>
      <c r="M30" s="29">
        <f>casut1!C17</f>
        <v>0.48423423423423423</v>
      </c>
    </row>
    <row r="31" spans="2:13" ht="13.5" customHeight="1">
      <c r="B31" s="16">
        <v>13</v>
      </c>
      <c r="C31" s="26" t="s">
        <v>58</v>
      </c>
      <c r="D31" s="18" t="s">
        <v>47</v>
      </c>
      <c r="E31" s="18" t="s">
        <v>59</v>
      </c>
      <c r="F31" s="27" t="s">
        <v>26</v>
      </c>
      <c r="G31" s="24"/>
      <c r="I31" s="20">
        <v>5</v>
      </c>
      <c r="J31" s="20">
        <f>J30+I31</f>
        <v>65</v>
      </c>
      <c r="K31" s="20">
        <f>K30-I31</f>
        <v>40.3</v>
      </c>
      <c r="L31" s="29">
        <f>casut1!B18</f>
        <v>0.484375</v>
      </c>
      <c r="M31" s="29">
        <f>casut1!C18</f>
        <v>0.4898648648648649</v>
      </c>
    </row>
    <row r="32" spans="2:13" ht="13.5" customHeight="1">
      <c r="B32" s="16">
        <v>10</v>
      </c>
      <c r="C32" s="26" t="s">
        <v>60</v>
      </c>
      <c r="D32" s="18" t="s">
        <v>47</v>
      </c>
      <c r="E32" s="18" t="s">
        <v>61</v>
      </c>
      <c r="F32" s="34"/>
      <c r="G32" s="24"/>
      <c r="H32" s="23"/>
      <c r="I32" s="20">
        <v>3.6</v>
      </c>
      <c r="J32" s="20">
        <f>J31+I32</f>
        <v>68.6</v>
      </c>
      <c r="K32" s="20">
        <f>K31-I32</f>
        <v>36.699999999999996</v>
      </c>
      <c r="L32" s="29">
        <f>casut1!B19</f>
        <v>0.48812500000000003</v>
      </c>
      <c r="M32" s="29">
        <f>casut1!C19</f>
        <v>0.4939189189189189</v>
      </c>
    </row>
    <row r="33" spans="2:13" ht="13.5" customHeight="1">
      <c r="B33" s="16">
        <v>13</v>
      </c>
      <c r="C33" s="26" t="s">
        <v>58</v>
      </c>
      <c r="D33" s="18" t="s">
        <v>47</v>
      </c>
      <c r="E33" s="18"/>
      <c r="F33" s="31" t="s">
        <v>52</v>
      </c>
      <c r="G33" s="24"/>
      <c r="H33" s="32" t="s">
        <v>62</v>
      </c>
      <c r="I33" s="20">
        <v>4.3</v>
      </c>
      <c r="J33" s="20">
        <f>J32+I33</f>
        <v>72.89999999999999</v>
      </c>
      <c r="K33" s="20">
        <f>K32-I33</f>
        <v>32.4</v>
      </c>
      <c r="L33" s="29">
        <f>casut1!B20</f>
        <v>0.4926041666666667</v>
      </c>
      <c r="M33" s="29">
        <f>casut1!C20</f>
        <v>0.4987612612612613</v>
      </c>
    </row>
    <row r="34" spans="2:13" ht="13.5" customHeight="1">
      <c r="B34" s="16">
        <v>10</v>
      </c>
      <c r="C34" s="26" t="s">
        <v>60</v>
      </c>
      <c r="D34" s="18" t="s">
        <v>47</v>
      </c>
      <c r="E34" s="18" t="s">
        <v>61</v>
      </c>
      <c r="F34" s="34"/>
      <c r="G34" s="26"/>
      <c r="I34" s="20">
        <v>3.8</v>
      </c>
      <c r="J34" s="20">
        <f>J33+I34</f>
        <v>76.69999999999999</v>
      </c>
      <c r="K34" s="20">
        <f>K33-I34</f>
        <v>28.599999999999998</v>
      </c>
      <c r="L34" s="29">
        <f>casut1!B21</f>
        <v>0.4965625</v>
      </c>
      <c r="M34" s="29">
        <f>casut1!C21</f>
        <v>0.5030405405405406</v>
      </c>
    </row>
    <row r="35" spans="2:13" ht="13.5" customHeight="1">
      <c r="B35" s="16">
        <v>13</v>
      </c>
      <c r="C35" s="26" t="s">
        <v>58</v>
      </c>
      <c r="D35" s="18" t="s">
        <v>47</v>
      </c>
      <c r="E35" s="18"/>
      <c r="F35" s="27" t="s">
        <v>26</v>
      </c>
      <c r="G35" s="24"/>
      <c r="H35" s="23" t="s">
        <v>63</v>
      </c>
      <c r="I35" s="20">
        <v>4.3</v>
      </c>
      <c r="J35" s="20">
        <f>J34+I35</f>
        <v>80.99999999999999</v>
      </c>
      <c r="K35" s="20">
        <f>K34-I35</f>
        <v>24.299999999999997</v>
      </c>
      <c r="L35" s="29">
        <f>casut1!B22</f>
        <v>0.5010416666666667</v>
      </c>
      <c r="M35" s="29">
        <f>casut1!C22</f>
        <v>0.5078828828828829</v>
      </c>
    </row>
    <row r="36" spans="2:13" ht="13.5" customHeight="1">
      <c r="B36" s="16">
        <v>10</v>
      </c>
      <c r="C36" s="26" t="s">
        <v>60</v>
      </c>
      <c r="D36" s="18" t="s">
        <v>47</v>
      </c>
      <c r="E36" s="18" t="s">
        <v>61</v>
      </c>
      <c r="F36" s="34"/>
      <c r="G36" s="24"/>
      <c r="H36" s="23"/>
      <c r="I36" s="20">
        <v>3.8</v>
      </c>
      <c r="J36" s="20">
        <f>J35+I36</f>
        <v>84.79999999999998</v>
      </c>
      <c r="K36" s="20">
        <f>K35-I36</f>
        <v>20.499999999999996</v>
      </c>
      <c r="L36" s="29">
        <f>casut1!B23</f>
        <v>0.505</v>
      </c>
      <c r="M36" s="29">
        <f>casut1!C23</f>
        <v>0.5121621621621621</v>
      </c>
    </row>
    <row r="37" spans="2:13" ht="13.5" customHeight="1">
      <c r="B37" s="16">
        <v>13</v>
      </c>
      <c r="C37" s="26" t="s">
        <v>58</v>
      </c>
      <c r="D37" s="18" t="s">
        <v>47</v>
      </c>
      <c r="E37" s="18"/>
      <c r="F37" s="31" t="s">
        <v>52</v>
      </c>
      <c r="G37" s="24"/>
      <c r="H37" s="23" t="s">
        <v>64</v>
      </c>
      <c r="I37" s="20">
        <v>4.3</v>
      </c>
      <c r="J37" s="20">
        <f>J36+I37</f>
        <v>89.09999999999998</v>
      </c>
      <c r="K37" s="20">
        <f>K36-I37</f>
        <v>16.199999999999996</v>
      </c>
      <c r="L37" s="29">
        <f>casut1!B24</f>
        <v>0.5094791666666667</v>
      </c>
      <c r="M37" s="29">
        <f>casut1!C24</f>
        <v>0.5170045045045045</v>
      </c>
    </row>
    <row r="38" spans="2:13" ht="13.5" customHeight="1">
      <c r="B38" s="16">
        <v>10</v>
      </c>
      <c r="C38" s="26" t="s">
        <v>60</v>
      </c>
      <c r="D38" s="18" t="s">
        <v>47</v>
      </c>
      <c r="E38" s="18" t="s">
        <v>61</v>
      </c>
      <c r="F38" s="34"/>
      <c r="G38" s="24"/>
      <c r="H38" s="35"/>
      <c r="I38" s="20">
        <v>3.8</v>
      </c>
      <c r="J38" s="20">
        <f>J37+I38</f>
        <v>92.89999999999998</v>
      </c>
      <c r="K38" s="20">
        <f>K37-I38</f>
        <v>12.399999999999995</v>
      </c>
      <c r="L38" s="29">
        <f>casut1!B25</f>
        <v>0.5134375</v>
      </c>
      <c r="M38" s="29">
        <f>casut1!C25</f>
        <v>0.5212837837837838</v>
      </c>
    </row>
    <row r="39" spans="2:13" ht="13.5" customHeight="1">
      <c r="B39" s="16">
        <v>13</v>
      </c>
      <c r="C39" s="30" t="s">
        <v>58</v>
      </c>
      <c r="D39" s="18" t="s">
        <v>47</v>
      </c>
      <c r="E39" s="18"/>
      <c r="F39" s="27" t="s">
        <v>26</v>
      </c>
      <c r="G39" s="26"/>
      <c r="H39" s="23" t="s">
        <v>65</v>
      </c>
      <c r="I39" s="20">
        <v>4.3</v>
      </c>
      <c r="J39" s="20">
        <f>J38+I39</f>
        <v>97.19999999999997</v>
      </c>
      <c r="K39" s="20">
        <f>K38-I39</f>
        <v>8.099999999999994</v>
      </c>
      <c r="L39" s="29">
        <f>casut1!B26</f>
        <v>0.5179166666666667</v>
      </c>
      <c r="M39" s="29">
        <f>casut1!C26</f>
        <v>0.5261261261261261</v>
      </c>
    </row>
    <row r="40" spans="2:13" ht="13.5" customHeight="1">
      <c r="B40" s="16">
        <v>10</v>
      </c>
      <c r="C40" s="26" t="s">
        <v>60</v>
      </c>
      <c r="D40" s="18" t="s">
        <v>47</v>
      </c>
      <c r="E40" s="18" t="s">
        <v>61</v>
      </c>
      <c r="F40" s="34"/>
      <c r="G40" s="24"/>
      <c r="H40" s="23"/>
      <c r="I40" s="20">
        <v>3.8</v>
      </c>
      <c r="J40" s="20">
        <f>J39+I40</f>
        <v>100.99999999999997</v>
      </c>
      <c r="K40" s="20">
        <f>K39-I40</f>
        <v>4.2999999999999945</v>
      </c>
      <c r="L40" s="29">
        <f>casut1!B27</f>
        <v>0.521875</v>
      </c>
      <c r="M40" s="29">
        <f>casut1!C27</f>
        <v>0.5304054054054054</v>
      </c>
    </row>
    <row r="41" spans="2:13" ht="13.5" customHeight="1">
      <c r="B41" s="16">
        <v>13</v>
      </c>
      <c r="C41" s="22" t="s">
        <v>58</v>
      </c>
      <c r="D41" s="18" t="s">
        <v>47</v>
      </c>
      <c r="E41" s="16"/>
      <c r="F41" s="36" t="s">
        <v>66</v>
      </c>
      <c r="G41" s="24"/>
      <c r="H41" s="23" t="s">
        <v>67</v>
      </c>
      <c r="I41" s="20">
        <v>4.3</v>
      </c>
      <c r="J41" s="20">
        <f>J40+I41</f>
        <v>105.29999999999997</v>
      </c>
      <c r="K41" s="20">
        <f>K40-I41</f>
        <v>0</v>
      </c>
      <c r="L41" s="29">
        <f>casut1!B28</f>
        <v>0.5263541666666667</v>
      </c>
      <c r="M41" s="29">
        <f>casut1!C28</f>
        <v>0.5352477477477477</v>
      </c>
    </row>
    <row r="42" spans="2:13" ht="13.5" customHeight="1">
      <c r="B42" s="37"/>
      <c r="C42" s="38"/>
      <c r="D42" s="38"/>
      <c r="E42" s="37"/>
      <c r="F42" s="39"/>
      <c r="G42" s="40"/>
      <c r="H42" s="41"/>
      <c r="I42" s="42"/>
      <c r="J42" s="42"/>
      <c r="K42" s="42"/>
      <c r="L42" s="43"/>
      <c r="M42" s="43"/>
    </row>
    <row r="43" spans="2:13" ht="13.5" customHeight="1">
      <c r="B43" s="37"/>
      <c r="C43" s="38"/>
      <c r="D43" s="38"/>
      <c r="E43" s="37"/>
      <c r="F43" s="39"/>
      <c r="G43" s="40"/>
      <c r="H43" s="44"/>
      <c r="I43" s="42"/>
      <c r="J43" s="42"/>
      <c r="K43" s="42"/>
      <c r="L43" s="43"/>
      <c r="M43" s="43"/>
    </row>
    <row r="44" spans="2:13" ht="13.5" customHeight="1">
      <c r="B44" s="37"/>
      <c r="C44" s="45"/>
      <c r="D44" s="45"/>
      <c r="E44" s="37"/>
      <c r="F44" s="39"/>
      <c r="G44" s="38"/>
      <c r="I44" s="42"/>
      <c r="J44" s="42"/>
      <c r="K44" s="42"/>
      <c r="L44" s="43"/>
      <c r="M44" s="43"/>
    </row>
    <row r="45" spans="2:13" ht="13.5" customHeight="1">
      <c r="B45" s="46"/>
      <c r="C45" s="47"/>
      <c r="D45" s="47"/>
      <c r="E45" s="47"/>
      <c r="F45" s="46"/>
      <c r="G45" s="47"/>
      <c r="H45" s="48"/>
      <c r="I45" s="49"/>
      <c r="J45" s="49"/>
      <c r="K45" s="50"/>
      <c r="L45" s="51"/>
      <c r="M45" s="51"/>
    </row>
    <row r="46" spans="2:13" ht="13.5" customHeight="1">
      <c r="B46" s="46"/>
      <c r="C46" s="47"/>
      <c r="D46" s="47"/>
      <c r="E46" s="47"/>
      <c r="F46" s="46"/>
      <c r="G46" s="47"/>
      <c r="H46" s="52"/>
      <c r="I46" s="49"/>
      <c r="J46" s="49"/>
      <c r="K46" s="50"/>
      <c r="L46" s="51"/>
      <c r="M46" s="51"/>
    </row>
    <row r="47" spans="2:13" ht="13.5" customHeight="1">
      <c r="B47" s="46"/>
      <c r="C47" s="53"/>
      <c r="D47" s="53"/>
      <c r="E47" s="53"/>
      <c r="F47" s="54"/>
      <c r="G47" s="48"/>
      <c r="H47" s="55"/>
      <c r="I47" s="49"/>
      <c r="J47" s="49"/>
      <c r="K47" s="50"/>
      <c r="L47" s="56"/>
      <c r="M47" s="56"/>
    </row>
  </sheetData>
  <sheetProtection selectLockedCells="1" selectUnlockedCells="1"/>
  <mergeCells count="8">
    <mergeCell ref="B1:M1"/>
    <mergeCell ref="B3:M3"/>
    <mergeCell ref="B4:M4"/>
    <mergeCell ref="B6:M6"/>
    <mergeCell ref="B8:M8"/>
    <mergeCell ref="B10:M10"/>
    <mergeCell ref="J12:K12"/>
    <mergeCell ref="L12:M12"/>
  </mergeCells>
  <printOptions/>
  <pageMargins left="0.5583333333333333" right="0.19444444444444445" top="0.20972222222222223" bottom="0.236111111111111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="139" zoomScaleNormal="139" workbookViewId="0" topLeftCell="A1">
      <selection activeCell="G35" sqref="G35"/>
    </sheetView>
  </sheetViews>
  <sheetFormatPr defaultColWidth="9.140625" defaultRowHeight="12.75"/>
  <cols>
    <col min="2" max="3" width="11.7109375" style="0" customWidth="1"/>
    <col min="4" max="4" width="11.28125" style="0" customWidth="1"/>
    <col min="6" max="6" width="12.00390625" style="0" customWidth="1"/>
    <col min="7" max="7" width="14.00390625" style="0" customWidth="1"/>
  </cols>
  <sheetData>
    <row r="1" spans="1:7" ht="12.75">
      <c r="A1" s="57">
        <v>0</v>
      </c>
      <c r="B1" s="58">
        <v>0.4166666666666667</v>
      </c>
      <c r="C1" s="58">
        <v>0.4166666666666667</v>
      </c>
      <c r="D1" s="59">
        <v>0</v>
      </c>
      <c r="E1" s="59">
        <v>0</v>
      </c>
      <c r="F1">
        <v>0</v>
      </c>
      <c r="G1">
        <v>0</v>
      </c>
    </row>
    <row r="2" spans="1:9" ht="12.75">
      <c r="A2" s="60">
        <f>casut!J15</f>
        <v>0</v>
      </c>
      <c r="B2" s="61">
        <v>0.4166666666666667</v>
      </c>
      <c r="C2" s="61">
        <v>0.4166666666666667</v>
      </c>
      <c r="D2" s="59">
        <f>(3600/40)*A2</f>
        <v>0</v>
      </c>
      <c r="E2" s="59">
        <f>(3600/37)*A2</f>
        <v>0</v>
      </c>
      <c r="F2" s="62">
        <f>TIME(0,0,D2)</f>
        <v>0</v>
      </c>
      <c r="G2" s="62">
        <f>TIME(0,0,E2)</f>
        <v>0</v>
      </c>
      <c r="I2" s="58"/>
    </row>
    <row r="3" spans="1:9" ht="12.75">
      <c r="A3" s="60">
        <v>4</v>
      </c>
      <c r="B3" s="61">
        <f>$B$1+F3</f>
        <v>0.42083333333333334</v>
      </c>
      <c r="C3" s="61">
        <f>$C$1+G3</f>
        <v>0.4211711711711712</v>
      </c>
      <c r="D3" s="59">
        <f>(3600/40)*A3</f>
        <v>360</v>
      </c>
      <c r="E3" s="59">
        <f>(3600/37)*A3</f>
        <v>389.18918918918916</v>
      </c>
      <c r="F3" s="62">
        <f>TIME(0,0,D3)</f>
        <v>0.004166666666666667</v>
      </c>
      <c r="G3" s="62">
        <f>TIME(0,0,E3)</f>
        <v>0.0045045045045045045</v>
      </c>
      <c r="I3" s="58"/>
    </row>
    <row r="4" spans="1:9" ht="12.75">
      <c r="A4" s="60">
        <v>7</v>
      </c>
      <c r="B4" s="61">
        <f>$B$1+F4</f>
        <v>0.4239583333333333</v>
      </c>
      <c r="C4" s="61">
        <f>$C$1+G4</f>
        <v>0.42454954954954954</v>
      </c>
      <c r="D4" s="59">
        <f>(3600/40)*A4</f>
        <v>630</v>
      </c>
      <c r="E4" s="59">
        <f>(3600/37)*A4</f>
        <v>681.081081081081</v>
      </c>
      <c r="F4" s="62">
        <f>TIME(0,0,D4)</f>
        <v>0.007291666666666667</v>
      </c>
      <c r="G4" s="62">
        <f>TIME(0,0,E4)</f>
        <v>0.007882882882882882</v>
      </c>
      <c r="I4" s="58"/>
    </row>
    <row r="5" spans="1:9" ht="12.75">
      <c r="A5" s="60">
        <v>9</v>
      </c>
      <c r="B5" s="61">
        <f>$B$1+F5</f>
        <v>0.4260416666666667</v>
      </c>
      <c r="C5" s="61">
        <f>$C$1+G5</f>
        <v>0.42680180180180183</v>
      </c>
      <c r="D5" s="59">
        <f>(3600/40)*A5</f>
        <v>810</v>
      </c>
      <c r="E5" s="59">
        <f>(3600/37)*A5</f>
        <v>875.6756756756756</v>
      </c>
      <c r="F5" s="62">
        <f>TIME(0,0,D5)</f>
        <v>0.009375</v>
      </c>
      <c r="G5" s="62">
        <f>TIME(0,0,E5)</f>
        <v>0.010135135135135134</v>
      </c>
      <c r="I5" s="58"/>
    </row>
    <row r="6" spans="1:9" ht="12.75">
      <c r="A6" s="60">
        <v>14.5</v>
      </c>
      <c r="B6" s="61">
        <f>$B$1+F6</f>
        <v>0.4317708333333333</v>
      </c>
      <c r="C6" s="61">
        <f>$C$1+G6</f>
        <v>0.43299549549549554</v>
      </c>
      <c r="D6" s="59">
        <f>(3600/40)*A6</f>
        <v>1305</v>
      </c>
      <c r="E6" s="59">
        <f>(3600/37)*A6</f>
        <v>1410.8108108108108</v>
      </c>
      <c r="F6" s="62">
        <f>TIME(0,0,D6)</f>
        <v>0.015104166666666667</v>
      </c>
      <c r="G6" s="62">
        <f>TIME(0,0,E6)</f>
        <v>0.01632882882882883</v>
      </c>
      <c r="I6" s="58"/>
    </row>
    <row r="7" spans="1:9" ht="12.75">
      <c r="A7" s="60">
        <v>21.7</v>
      </c>
      <c r="B7" s="61">
        <f>$B$1+F7</f>
        <v>0.43927083333333333</v>
      </c>
      <c r="C7" s="61">
        <f>$C$1+G7</f>
        <v>0.4411036036036036</v>
      </c>
      <c r="D7" s="59">
        <f>(3600/40)*A7</f>
        <v>1953</v>
      </c>
      <c r="E7" s="59">
        <f>(3600/37)*A7</f>
        <v>2111.3513513513512</v>
      </c>
      <c r="F7" s="62">
        <f>TIME(0,0,D7)</f>
        <v>0.022604166666666668</v>
      </c>
      <c r="G7" s="62">
        <f>TIME(0,0,E7)</f>
        <v>0.024436936936936937</v>
      </c>
      <c r="I7" s="58"/>
    </row>
    <row r="8" spans="1:9" ht="12.75">
      <c r="A8" s="60">
        <v>28</v>
      </c>
      <c r="B8" s="61">
        <f>$B$1+F8</f>
        <v>0.44583333333333336</v>
      </c>
      <c r="C8" s="61">
        <f>$C$1+G8</f>
        <v>0.4481981981981982</v>
      </c>
      <c r="D8" s="59">
        <f>(3600/40)*A8</f>
        <v>2520</v>
      </c>
      <c r="E8" s="59">
        <f>(3600/37)*A8</f>
        <v>2724.324324324324</v>
      </c>
      <c r="F8" s="62">
        <f>TIME(0,0,D8)</f>
        <v>0.029166666666666667</v>
      </c>
      <c r="G8" s="62">
        <f>TIME(0,0,E8)</f>
        <v>0.03153153153153153</v>
      </c>
      <c r="I8" s="58"/>
    </row>
    <row r="9" spans="1:9" ht="12.75">
      <c r="A9" s="60">
        <v>32</v>
      </c>
      <c r="B9" s="61">
        <f>$B$1+F9</f>
        <v>0.45</v>
      </c>
      <c r="C9" s="61">
        <f>$C$1+G9</f>
        <v>0.45270270270270274</v>
      </c>
      <c r="D9" s="59">
        <f>(3600/40)*A9</f>
        <v>2880</v>
      </c>
      <c r="E9" s="59">
        <f>(3600/37)*A9</f>
        <v>3113.5135135135133</v>
      </c>
      <c r="F9" s="62">
        <f>TIME(0,0,D9)</f>
        <v>0.03333333333333333</v>
      </c>
      <c r="G9" s="62">
        <f>TIME(0,0,E9)</f>
        <v>0.036036036036036036</v>
      </c>
      <c r="I9" s="58"/>
    </row>
    <row r="10" spans="1:9" ht="12.75">
      <c r="A10" s="60">
        <v>33</v>
      </c>
      <c r="B10" s="61">
        <f>$B$1+F10</f>
        <v>0.4510416666666667</v>
      </c>
      <c r="C10" s="61">
        <f>$C$1+G10</f>
        <v>0.45382882882882886</v>
      </c>
      <c r="D10" s="59">
        <f>(3600/40)*A10</f>
        <v>2970</v>
      </c>
      <c r="E10" s="59">
        <f>(3600/37)*A10</f>
        <v>3210.810810810811</v>
      </c>
      <c r="F10" s="62">
        <f>TIME(0,0,D10)</f>
        <v>0.034375</v>
      </c>
      <c r="G10" s="62">
        <f>TIME(0,0,E10)</f>
        <v>0.037162162162162164</v>
      </c>
      <c r="I10" s="58"/>
    </row>
    <row r="11" spans="1:9" ht="12.75">
      <c r="A11" s="60">
        <v>38</v>
      </c>
      <c r="B11" s="61">
        <f>$B$1+F11</f>
        <v>0.45625000000000004</v>
      </c>
      <c r="C11" s="61">
        <f>$C$1+G11</f>
        <v>0.4594594594594595</v>
      </c>
      <c r="D11" s="59">
        <f>(3600/40)*A11</f>
        <v>3420</v>
      </c>
      <c r="E11" s="59">
        <f>(3600/37)*A11</f>
        <v>3697.297297297297</v>
      </c>
      <c r="F11" s="62">
        <f>TIME(0,0,D11)</f>
        <v>0.03958333333333333</v>
      </c>
      <c r="G11" s="62">
        <f>TIME(0,0,E11)</f>
        <v>0.04279279279279279</v>
      </c>
      <c r="I11" s="58"/>
    </row>
    <row r="12" spans="1:9" ht="12.75">
      <c r="A12" s="60">
        <v>41</v>
      </c>
      <c r="B12" s="61">
        <f>$B$1+F12</f>
        <v>0.45937500000000003</v>
      </c>
      <c r="C12" s="61">
        <f>$C$1+G12</f>
        <v>0.46283783783783783</v>
      </c>
      <c r="D12" s="59">
        <f>(3600/40)*A12</f>
        <v>3690</v>
      </c>
      <c r="E12" s="59">
        <f>(3600/37)*A12</f>
        <v>3989.189189189189</v>
      </c>
      <c r="F12" s="62">
        <f>TIME(0,0,D12)</f>
        <v>0.042708333333333334</v>
      </c>
      <c r="G12" s="62">
        <f>TIME(0,0,E12)</f>
        <v>0.04617117117117117</v>
      </c>
      <c r="I12" s="58"/>
    </row>
    <row r="13" spans="1:9" ht="12.75">
      <c r="A13" s="60">
        <v>45.5</v>
      </c>
      <c r="B13" s="61">
        <f>$B$1+F13</f>
        <v>0.46406250000000004</v>
      </c>
      <c r="C13" s="61">
        <f>$C$1+G13</f>
        <v>0.46790540540540543</v>
      </c>
      <c r="D13" s="59">
        <f>(3600/40)*A13</f>
        <v>4095</v>
      </c>
      <c r="E13" s="59">
        <f>(3600/37)*A13</f>
        <v>4427.027027027027</v>
      </c>
      <c r="F13" s="62">
        <f>TIME(0,0,D13)</f>
        <v>0.04739583333333333</v>
      </c>
      <c r="G13" s="62">
        <f>TIME(0,0,E13)</f>
        <v>0.051238738738738736</v>
      </c>
      <c r="I13" s="58"/>
    </row>
    <row r="14" spans="1:9" ht="12.75">
      <c r="A14" s="60">
        <v>51</v>
      </c>
      <c r="B14" s="61">
        <f>$B$1+F14</f>
        <v>0.46979166666666666</v>
      </c>
      <c r="C14" s="61">
        <f>$C$1+G14</f>
        <v>0.4740990990990991</v>
      </c>
      <c r="D14" s="59">
        <f>(3600/40)*A14</f>
        <v>4590</v>
      </c>
      <c r="E14" s="59">
        <f>(3600/37)*A14</f>
        <v>4962.162162162162</v>
      </c>
      <c r="F14" s="62">
        <f>TIME(0,0,D14)</f>
        <v>0.053125</v>
      </c>
      <c r="G14" s="62">
        <f>TIME(0,0,E14)</f>
        <v>0.05743243243243243</v>
      </c>
      <c r="I14" s="58"/>
    </row>
    <row r="15" spans="1:9" ht="12.75">
      <c r="A15" s="60">
        <v>54</v>
      </c>
      <c r="B15" s="61">
        <f>$B$1+F15</f>
        <v>0.4729166666666667</v>
      </c>
      <c r="C15" s="61">
        <f>$C$1+G15</f>
        <v>0.4774774774774775</v>
      </c>
      <c r="D15" s="59">
        <f>(3600/40)*A15</f>
        <v>4860</v>
      </c>
      <c r="E15" s="59">
        <f>(3600/37)*A15</f>
        <v>5254.054054054053</v>
      </c>
      <c r="F15" s="62">
        <f>TIME(0,0,D15)</f>
        <v>0.05625</v>
      </c>
      <c r="G15" s="62">
        <f>TIME(0,0,E15)</f>
        <v>0.0608108108108108</v>
      </c>
      <c r="I15" s="58"/>
    </row>
    <row r="16" spans="1:7" ht="12.75">
      <c r="A16" s="60">
        <v>56.5</v>
      </c>
      <c r="B16" s="61">
        <f>$B$1+F16</f>
        <v>0.47552083333333334</v>
      </c>
      <c r="C16" s="61">
        <f>$C$1+G16</f>
        <v>0.4802927927927928</v>
      </c>
      <c r="D16" s="59">
        <f>(3600/40)*A16</f>
        <v>5085</v>
      </c>
      <c r="E16" s="59">
        <f>(3600/37)*A16</f>
        <v>5497.297297297297</v>
      </c>
      <c r="F16" s="62">
        <f>TIME(0,0,D16)</f>
        <v>0.058854166666666666</v>
      </c>
      <c r="G16" s="62">
        <f>TIME(0,0,E16)</f>
        <v>0.06362612612612611</v>
      </c>
    </row>
    <row r="17" spans="1:7" ht="12.75">
      <c r="A17" s="60">
        <v>60</v>
      </c>
      <c r="B17" s="61">
        <f>$B$1+F17</f>
        <v>0.4791666666666667</v>
      </c>
      <c r="C17" s="61">
        <f>$C$1+G17</f>
        <v>0.48423423423423423</v>
      </c>
      <c r="D17" s="59">
        <f>(3600/40)*A17</f>
        <v>5400</v>
      </c>
      <c r="E17" s="59">
        <f>(3600/37)*A17</f>
        <v>5837.8378378378375</v>
      </c>
      <c r="F17" s="62">
        <f>TIME(0,0,D17)</f>
        <v>0.0625</v>
      </c>
      <c r="G17" s="62">
        <f>TIME(0,0,E17)</f>
        <v>0.06756756756756756</v>
      </c>
    </row>
    <row r="18" spans="1:7" ht="12.75">
      <c r="A18" s="60">
        <v>65</v>
      </c>
      <c r="B18" s="61">
        <f>$B$1+F18</f>
        <v>0.484375</v>
      </c>
      <c r="C18" s="61">
        <f>$C$1+G18</f>
        <v>0.4898648648648649</v>
      </c>
      <c r="D18" s="59">
        <f>(3600/40)*A18</f>
        <v>5850</v>
      </c>
      <c r="E18" s="59">
        <f>(3600/37)*A18</f>
        <v>6324.324324324324</v>
      </c>
      <c r="F18" s="62">
        <f>TIME(0,0,D18)</f>
        <v>0.06770833333333333</v>
      </c>
      <c r="G18" s="62">
        <f>TIME(0,0,E18)</f>
        <v>0.0731981981981982</v>
      </c>
    </row>
    <row r="19" spans="1:7" ht="12.75">
      <c r="A19" s="60">
        <v>68.6</v>
      </c>
      <c r="B19" s="61">
        <f>$B$1+F19</f>
        <v>0.48812500000000003</v>
      </c>
      <c r="C19" s="61">
        <f>$C$1+G19</f>
        <v>0.4939189189189189</v>
      </c>
      <c r="D19" s="59">
        <f>(3600/40)*A19</f>
        <v>6173.999999999999</v>
      </c>
      <c r="E19" s="59">
        <f>(3600/37)*A19</f>
        <v>6674.594594594593</v>
      </c>
      <c r="F19" s="62">
        <f>TIME(0,0,D19)</f>
        <v>0.07145833333333332</v>
      </c>
      <c r="G19" s="62">
        <f>TIME(0,0,E19)</f>
        <v>0.07725225225225224</v>
      </c>
    </row>
    <row r="20" spans="1:7" ht="12.75">
      <c r="A20" s="60">
        <v>72.9</v>
      </c>
      <c r="B20" s="61">
        <f>$B$1+F20</f>
        <v>0.4926041666666667</v>
      </c>
      <c r="C20" s="61">
        <f>$C$1+G20</f>
        <v>0.4987612612612613</v>
      </c>
      <c r="D20" s="59">
        <f>(3600/40)*A20</f>
        <v>6561.000000000001</v>
      </c>
      <c r="E20" s="59">
        <f>(3600/37)*A20</f>
        <v>7092.972972972973</v>
      </c>
      <c r="F20" s="62">
        <f>TIME(0,0,D20)</f>
        <v>0.0759375</v>
      </c>
      <c r="G20" s="62">
        <f>TIME(0,0,E20)</f>
        <v>0.0820945945945946</v>
      </c>
    </row>
    <row r="21" spans="1:7" ht="12.75">
      <c r="A21" s="60">
        <v>76.7</v>
      </c>
      <c r="B21" s="61">
        <f>$B$1+F21</f>
        <v>0.4965625</v>
      </c>
      <c r="C21" s="61">
        <f>$C$1+G21</f>
        <v>0.5030405405405406</v>
      </c>
      <c r="D21" s="59">
        <f>(3600/40)*A21</f>
        <v>6903</v>
      </c>
      <c r="E21" s="59">
        <f>(3600/37)*A21</f>
        <v>7462.7027027027025</v>
      </c>
      <c r="F21" s="62">
        <f>TIME(0,0,D21)</f>
        <v>0.07989583333333333</v>
      </c>
      <c r="G21" s="62">
        <f>TIME(0,0,E21)</f>
        <v>0.08637387387387387</v>
      </c>
    </row>
    <row r="22" spans="1:7" ht="12.75">
      <c r="A22" s="60">
        <v>81</v>
      </c>
      <c r="B22" s="61">
        <f>$B$1+F22</f>
        <v>0.5010416666666667</v>
      </c>
      <c r="C22" s="61">
        <f>$C$1+G22</f>
        <v>0.5078828828828829</v>
      </c>
      <c r="D22" s="59">
        <f>(3600/40)*A22</f>
        <v>7290</v>
      </c>
      <c r="E22" s="59">
        <f>(3600/37)*A22</f>
        <v>7881.081081081081</v>
      </c>
      <c r="F22" s="62">
        <f>TIME(0,0,D22)</f>
        <v>0.084375</v>
      </c>
      <c r="G22" s="62">
        <f>TIME(0,0,E22)</f>
        <v>0.09121621621621621</v>
      </c>
    </row>
    <row r="23" spans="1:7" ht="12.75">
      <c r="A23" s="60">
        <v>84.8</v>
      </c>
      <c r="B23" s="61">
        <f>$B$1+F23</f>
        <v>0.505</v>
      </c>
      <c r="C23" s="61">
        <f>$C$1+G23</f>
        <v>0.5121621621621621</v>
      </c>
      <c r="D23" s="59">
        <f>(3600/40)*A23</f>
        <v>7632</v>
      </c>
      <c r="E23" s="59">
        <f>(3600/37)*A23</f>
        <v>8250.81081081081</v>
      </c>
      <c r="F23" s="62">
        <f>TIME(0,0,D23)</f>
        <v>0.08833333333333333</v>
      </c>
      <c r="G23" s="62">
        <f>TIME(0,0,E23)</f>
        <v>0.09549549549549549</v>
      </c>
    </row>
    <row r="24" spans="1:7" ht="12.75">
      <c r="A24" s="60">
        <v>89.1</v>
      </c>
      <c r="B24" s="61">
        <f>$B$1+F24</f>
        <v>0.5094791666666667</v>
      </c>
      <c r="C24" s="61">
        <f>$C$1+G24</f>
        <v>0.5170045045045045</v>
      </c>
      <c r="D24" s="59">
        <f>(3600/40)*A24</f>
        <v>8018.999999999999</v>
      </c>
      <c r="E24" s="59">
        <f>(3600/37)*A24</f>
        <v>8669.189189189188</v>
      </c>
      <c r="F24" s="62">
        <f>TIME(0,0,D24)</f>
        <v>0.09281249999999999</v>
      </c>
      <c r="G24" s="62">
        <f>TIME(0,0,E24)</f>
        <v>0.10033783783783783</v>
      </c>
    </row>
    <row r="25" spans="1:7" ht="12.75">
      <c r="A25" s="60">
        <v>92.9</v>
      </c>
      <c r="B25" s="61">
        <f>$B$1+F25</f>
        <v>0.5134375</v>
      </c>
      <c r="C25" s="61">
        <f>$C$1+G25</f>
        <v>0.5212837837837838</v>
      </c>
      <c r="D25" s="59">
        <f>(3600/40)*A25</f>
        <v>8361</v>
      </c>
      <c r="E25" s="59">
        <f>(3600/37)*A25</f>
        <v>9038.918918918918</v>
      </c>
      <c r="F25" s="62">
        <f>TIME(0,0,D25)</f>
        <v>0.09677083333333333</v>
      </c>
      <c r="G25" s="62">
        <f>TIME(0,0,E25)</f>
        <v>0.1046171171171171</v>
      </c>
    </row>
    <row r="26" spans="1:7" ht="12.75">
      <c r="A26" s="60">
        <v>97.2</v>
      </c>
      <c r="B26" s="61">
        <f>$B$1+F26</f>
        <v>0.5179166666666667</v>
      </c>
      <c r="C26" s="61">
        <f>$C$1+G26</f>
        <v>0.5261261261261261</v>
      </c>
      <c r="D26" s="59">
        <f>(3600/40)*A26</f>
        <v>8748</v>
      </c>
      <c r="E26" s="59">
        <f>(3600/37)*A26</f>
        <v>9457.297297297297</v>
      </c>
      <c r="F26" s="62">
        <f>TIME(0,0,D26)</f>
        <v>0.10125</v>
      </c>
      <c r="G26" s="62">
        <f>TIME(0,0,E26)</f>
        <v>0.10945945945945945</v>
      </c>
    </row>
    <row r="27" spans="1:7" ht="12.75">
      <c r="A27" s="60">
        <v>101</v>
      </c>
      <c r="B27" s="61">
        <f>$B$1+F27</f>
        <v>0.521875</v>
      </c>
      <c r="C27" s="61">
        <f>$C$1+G27</f>
        <v>0.5304054054054054</v>
      </c>
      <c r="D27" s="59">
        <f>(3600/40)*A27</f>
        <v>9090</v>
      </c>
      <c r="E27" s="59">
        <f>(3600/37)*A27</f>
        <v>9827.027027027027</v>
      </c>
      <c r="F27" s="62">
        <f>TIME(0,0,D27)</f>
        <v>0.10520833333333333</v>
      </c>
      <c r="G27" s="62">
        <f>TIME(0,0,E27)</f>
        <v>0.11373873873873873</v>
      </c>
    </row>
    <row r="28" spans="1:7" ht="12.75">
      <c r="A28" s="60">
        <v>105.3</v>
      </c>
      <c r="B28" s="61">
        <f>$B$1+F28</f>
        <v>0.5263541666666667</v>
      </c>
      <c r="C28" s="61">
        <f>$C$1+G28</f>
        <v>0.5352477477477477</v>
      </c>
      <c r="D28" s="59">
        <f>(3600/40)*A28</f>
        <v>9477</v>
      </c>
      <c r="E28" s="59">
        <f>(3600/37)*A28</f>
        <v>10245.405405405405</v>
      </c>
      <c r="F28" s="62">
        <f>TIME(0,0,D28)</f>
        <v>0.1096875</v>
      </c>
      <c r="G28" s="62">
        <f>TIME(0,0,E28)</f>
        <v>0.11858108108108108</v>
      </c>
    </row>
    <row r="29" spans="1:7" ht="12.75">
      <c r="A29" s="60"/>
      <c r="B29" s="61"/>
      <c r="C29" s="61"/>
      <c r="D29" s="59"/>
      <c r="E29" s="59"/>
      <c r="F29" s="62"/>
      <c r="G29" s="62"/>
    </row>
    <row r="30" spans="1:7" ht="12.75">
      <c r="A30" s="60"/>
      <c r="B30" s="61"/>
      <c r="C30" s="61"/>
      <c r="D30" s="59"/>
      <c r="E30" s="59"/>
      <c r="F30" s="62"/>
      <c r="G30" s="62"/>
    </row>
    <row r="31" spans="1:7" ht="12.75">
      <c r="A31" s="60"/>
      <c r="B31" s="61"/>
      <c r="C31" s="61"/>
      <c r="D31" s="59"/>
      <c r="E31" s="59"/>
      <c r="F31" s="62"/>
      <c r="G31" s="62"/>
    </row>
    <row r="32" spans="1:7" ht="12.75">
      <c r="A32" s="60"/>
      <c r="B32" s="61"/>
      <c r="C32" s="61"/>
      <c r="D32" s="59"/>
      <c r="E32" s="59"/>
      <c r="F32" s="62"/>
      <c r="G32" s="62"/>
    </row>
    <row r="33" spans="1:7" ht="12.75">
      <c r="A33" s="60"/>
      <c r="B33" s="61"/>
      <c r="C33" s="61"/>
      <c r="D33" s="59"/>
      <c r="E33" s="59"/>
      <c r="F33" s="62"/>
      <c r="G33" s="63"/>
    </row>
    <row r="34" spans="1:7" ht="12.75">
      <c r="A34" s="60"/>
      <c r="B34" s="61"/>
      <c r="C34" s="61"/>
      <c r="D34" s="59"/>
      <c r="E34" s="59"/>
      <c r="F34" s="62"/>
      <c r="G34" s="63"/>
    </row>
    <row r="35" spans="1:7" ht="12.75">
      <c r="A35" s="60"/>
      <c r="B35" s="61"/>
      <c r="C35" s="61"/>
      <c r="D35" s="59"/>
      <c r="E35" s="59"/>
      <c r="F35" s="62"/>
      <c r="G35" s="63"/>
    </row>
  </sheetData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Gilberto Pittarella</cp:lastModifiedBy>
  <cp:lastPrinted>2017-05-20T05:51:13Z</cp:lastPrinted>
  <dcterms:modified xsi:type="dcterms:W3CDTF">2017-05-20T05:53:11Z</dcterms:modified>
  <cp:category/>
  <cp:version/>
  <cp:contentType/>
  <cp:contentStatus/>
  <cp:revision>8</cp:revision>
</cp:coreProperties>
</file>